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0 - ASUS - DISK D\Fotoklub Bohumín\MO 2020-2021\02 - Závěrečné hodnotící tabulky\"/>
    </mc:Choice>
  </mc:AlternateContent>
  <bookViews>
    <workbookView xWindow="0" yWindow="0" windowWidth="28800" windowHeight="12045"/>
  </bookViews>
  <sheets>
    <sheet name="Bodové hodnocení fotografií" sheetId="1" r:id="rId1"/>
    <sheet name="Tabulka fotokluby" sheetId="2" r:id="rId2"/>
    <sheet name="Hodnocení jednotlivců" sheetId="4" r:id="rId3"/>
  </sheets>
  <definedNames>
    <definedName name="_FilterDatabase" localSheetId="0" hidden="1">'Bodové hodnocení fotografií'!$B$4:$AB$195</definedName>
    <definedName name="_FilterDatabase" localSheetId="2" hidden="1">'Hodnocení jednotlivců'!$A$3:$G$183</definedName>
    <definedName name="_xlnm.Print_Titles" localSheetId="0">'Bodové hodnocení fotografií'!$1:$2</definedName>
    <definedName name="_xlnm.Print_Titles" localSheetId="2">'Hodnocení jednotlivců'!$2:$3</definedName>
    <definedName name="Print_Area" localSheetId="0">'Bodové hodnocení fotografií'!$B$1:$U$2,'Bodové hodnocení fotografií'!$B$20:$U$35</definedName>
    <definedName name="Print_Area" localSheetId="1">'Tabulka fotokluby'!$B$2:$AC$26</definedName>
    <definedName name="Print_Titles" localSheetId="0">'Bodové hodnocení fotografií'!$1:$2</definedName>
    <definedName name="Print_Titles" localSheetId="2">'Hodnocení jednotlivců'!$1:$3</definedName>
    <definedName name="Výsledky" localSheetId="1">'Tabulka fotokluby'!$A$1:$AC$41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5" i="1" l="1"/>
  <c r="M179" i="1" l="1"/>
  <c r="O19" i="2"/>
  <c r="N179" i="1"/>
  <c r="Q19" i="2"/>
  <c r="O179" i="1"/>
  <c r="S19" i="2"/>
  <c r="E25" i="4"/>
  <c r="S4" i="1"/>
  <c r="T4" i="1" s="1"/>
  <c r="S191" i="1"/>
  <c r="F177" i="4" s="1"/>
  <c r="S6" i="1"/>
  <c r="F54" i="4" s="1"/>
  <c r="S9" i="1"/>
  <c r="F63" i="4" s="1"/>
  <c r="S10" i="1"/>
  <c r="T10" i="1" s="1"/>
  <c r="S7" i="1"/>
  <c r="F140" i="4" s="1"/>
  <c r="S5" i="1"/>
  <c r="F79" i="4" s="1"/>
  <c r="S11" i="1"/>
  <c r="F35" i="4" s="1"/>
  <c r="S17" i="1"/>
  <c r="F133" i="4" s="1"/>
  <c r="S14" i="1"/>
  <c r="F142" i="4" s="1"/>
  <c r="S16" i="1"/>
  <c r="T16" i="1" s="1"/>
  <c r="S13" i="1"/>
  <c r="T13" i="1" s="1"/>
  <c r="S12" i="1"/>
  <c r="F180" i="4" s="1"/>
  <c r="S8" i="1"/>
  <c r="F67" i="4" s="1"/>
  <c r="S18" i="1"/>
  <c r="T18" i="1" s="1"/>
  <c r="S15" i="1"/>
  <c r="F170" i="4" s="1"/>
  <c r="S21" i="1"/>
  <c r="T21" i="1" s="1"/>
  <c r="S27" i="1"/>
  <c r="F123" i="4" s="1"/>
  <c r="S32" i="1"/>
  <c r="T32" i="1" s="1"/>
  <c r="S25" i="1"/>
  <c r="F71" i="4" s="1"/>
  <c r="S33" i="1"/>
  <c r="F66" i="4" s="1"/>
  <c r="S22" i="1"/>
  <c r="F168" i="4" s="1"/>
  <c r="S20" i="1"/>
  <c r="F157" i="4"/>
  <c r="S31" i="1"/>
  <c r="F139" i="4" s="1"/>
  <c r="S26" i="1"/>
  <c r="F58" i="4" s="1"/>
  <c r="S30" i="1"/>
  <c r="T30" i="1" s="1"/>
  <c r="S34" i="1"/>
  <c r="T34" i="1" s="1"/>
  <c r="S29" i="1"/>
  <c r="F44" i="4" s="1"/>
  <c r="S28" i="1"/>
  <c r="T28" i="1" s="1"/>
  <c r="S24" i="1"/>
  <c r="T24" i="1" s="1"/>
  <c r="S23" i="1"/>
  <c r="F24" i="4" s="1"/>
  <c r="S37" i="1"/>
  <c r="F119" i="4" s="1"/>
  <c r="T37" i="1"/>
  <c r="S41" i="1"/>
  <c r="F181" i="4" s="1"/>
  <c r="S49" i="1"/>
  <c r="T49" i="1" s="1"/>
  <c r="S43" i="1"/>
  <c r="S36" i="1"/>
  <c r="F146" i="4" s="1"/>
  <c r="S38" i="1"/>
  <c r="F52" i="4" s="1"/>
  <c r="S48" i="1"/>
  <c r="F42" i="4" s="1"/>
  <c r="S44" i="1"/>
  <c r="F83" i="4" s="1"/>
  <c r="S46" i="1"/>
  <c r="T46" i="1" s="1"/>
  <c r="F173" i="4"/>
  <c r="S40" i="1"/>
  <c r="F115" i="4" s="1"/>
  <c r="S45" i="1"/>
  <c r="T45" i="1" s="1"/>
  <c r="S42" i="1"/>
  <c r="T42" i="1" s="1"/>
  <c r="S39" i="1"/>
  <c r="T39" i="1" s="1"/>
  <c r="F68" i="4"/>
  <c r="S50" i="1"/>
  <c r="F128" i="4"/>
  <c r="S47" i="1"/>
  <c r="F160" i="4" s="1"/>
  <c r="S53" i="1"/>
  <c r="F82" i="4" s="1"/>
  <c r="S57" i="1"/>
  <c r="F110" i="4" s="1"/>
  <c r="S65" i="1"/>
  <c r="F118" i="4" s="1"/>
  <c r="S59" i="1"/>
  <c r="F48" i="4" s="1"/>
  <c r="S54" i="1"/>
  <c r="F95" i="4" s="1"/>
  <c r="S56" i="1"/>
  <c r="F60" i="4" s="1"/>
  <c r="S66" i="1"/>
  <c r="F122" i="4" s="1"/>
  <c r="S52" i="1"/>
  <c r="F162" i="4" s="1"/>
  <c r="S60" i="1"/>
  <c r="F87" i="4" s="1"/>
  <c r="S64" i="1"/>
  <c r="F136" i="4" s="1"/>
  <c r="S55" i="1"/>
  <c r="F97" i="4" s="1"/>
  <c r="S62" i="1"/>
  <c r="T62" i="1" s="1"/>
  <c r="S61" i="1"/>
  <c r="F9" i="4" s="1"/>
  <c r="S58" i="1"/>
  <c r="F148" i="4" s="1"/>
  <c r="S63" i="1"/>
  <c r="F50" i="4" s="1"/>
  <c r="S70" i="1"/>
  <c r="F78" i="4" s="1"/>
  <c r="S69" i="1"/>
  <c r="S73" i="1"/>
  <c r="F150" i="4" s="1"/>
  <c r="S81" i="1"/>
  <c r="F132" i="4" s="1"/>
  <c r="S68" i="1"/>
  <c r="F155" i="4" s="1"/>
  <c r="S76" i="1"/>
  <c r="F22" i="4" s="1"/>
  <c r="S74" i="1"/>
  <c r="F135" i="4" s="1"/>
  <c r="S80" i="1"/>
  <c r="F10" i="4" s="1"/>
  <c r="S75" i="1"/>
  <c r="F127" i="4"/>
  <c r="S78" i="1"/>
  <c r="T78" i="1"/>
  <c r="S77" i="1"/>
  <c r="F5" i="4" s="1"/>
  <c r="S82" i="1"/>
  <c r="F85" i="4" s="1"/>
  <c r="S71" i="1"/>
  <c r="F61" i="4" s="1"/>
  <c r="S79" i="1"/>
  <c r="F13" i="4"/>
  <c r="S72" i="1"/>
  <c r="F91" i="4" s="1"/>
  <c r="S89" i="1"/>
  <c r="F117" i="4" s="1"/>
  <c r="S97" i="1"/>
  <c r="T97" i="1" s="1"/>
  <c r="S84" i="1"/>
  <c r="F96" i="4" s="1"/>
  <c r="S93" i="1"/>
  <c r="F149" i="4"/>
  <c r="S85" i="1"/>
  <c r="T85" i="1" s="1"/>
  <c r="S86" i="1"/>
  <c r="S87" i="1"/>
  <c r="T87" i="1" s="1"/>
  <c r="S88" i="1"/>
  <c r="S90" i="1"/>
  <c r="S91" i="1"/>
  <c r="T91" i="1" s="1"/>
  <c r="S92" i="1"/>
  <c r="S94" i="1"/>
  <c r="F31" i="4" s="1"/>
  <c r="S95" i="1"/>
  <c r="F77" i="4" s="1"/>
  <c r="S96" i="1"/>
  <c r="S98" i="1"/>
  <c r="T98" i="1" s="1"/>
  <c r="F11" i="4"/>
  <c r="F21" i="4"/>
  <c r="F147" i="4"/>
  <c r="F99" i="4"/>
  <c r="S100" i="1"/>
  <c r="S105" i="1"/>
  <c r="F23" i="4" s="1"/>
  <c r="S106" i="1"/>
  <c r="S101" i="1"/>
  <c r="F113" i="4" s="1"/>
  <c r="S113" i="1"/>
  <c r="F174" i="4" s="1"/>
  <c r="S102" i="1"/>
  <c r="T102" i="1" s="1"/>
  <c r="S104" i="1"/>
  <c r="T104" i="1" s="1"/>
  <c r="S114" i="1"/>
  <c r="F165" i="4" s="1"/>
  <c r="S107" i="1"/>
  <c r="T107" i="1" s="1"/>
  <c r="S111" i="1"/>
  <c r="F145" i="4" s="1"/>
  <c r="S108" i="1"/>
  <c r="T108" i="1" s="1"/>
  <c r="S112" i="1"/>
  <c r="S109" i="1"/>
  <c r="F178" i="4" s="1"/>
  <c r="S103" i="1"/>
  <c r="U110" i="1" s="1"/>
  <c r="S110" i="1"/>
  <c r="F159" i="4" s="1"/>
  <c r="S117" i="1"/>
  <c r="F126" i="4"/>
  <c r="S129" i="1"/>
  <c r="F104" i="4"/>
  <c r="S121" i="1"/>
  <c r="F72" i="4"/>
  <c r="S116" i="1"/>
  <c r="F102" i="4"/>
  <c r="S123" i="1"/>
  <c r="F41" i="4"/>
  <c r="S120" i="1"/>
  <c r="T120" i="1"/>
  <c r="S122" i="1"/>
  <c r="F129" i="4"/>
  <c r="S118" i="1"/>
  <c r="F62" i="4"/>
  <c r="S128" i="1"/>
  <c r="F92" i="4"/>
  <c r="S124" i="1"/>
  <c r="T124" i="1"/>
  <c r="S127" i="1"/>
  <c r="F55" i="4"/>
  <c r="S130" i="1"/>
  <c r="F90" i="4"/>
  <c r="S119" i="1"/>
  <c r="F141" i="4"/>
  <c r="S125" i="1"/>
  <c r="F33" i="4"/>
  <c r="S126" i="1"/>
  <c r="F143" i="4"/>
  <c r="S145" i="1"/>
  <c r="F14" i="4" s="1"/>
  <c r="S137" i="1"/>
  <c r="F121" i="4" s="1"/>
  <c r="S133" i="1"/>
  <c r="F144" i="4" s="1"/>
  <c r="S132" i="1"/>
  <c r="F51" i="4" s="1"/>
  <c r="S136" i="1"/>
  <c r="F98" i="4" s="1"/>
  <c r="S138" i="1"/>
  <c r="T138" i="1" s="1"/>
  <c r="S134" i="1"/>
  <c r="F151" i="4" s="1"/>
  <c r="S139" i="1"/>
  <c r="F108" i="4" s="1"/>
  <c r="S144" i="1"/>
  <c r="T144" i="1" s="1"/>
  <c r="S143" i="1"/>
  <c r="F166" i="4" s="1"/>
  <c r="S140" i="1"/>
  <c r="F65" i="4" s="1"/>
  <c r="S135" i="1"/>
  <c r="F86" i="4" s="1"/>
  <c r="S146" i="1"/>
  <c r="F134" i="4" s="1"/>
  <c r="S141" i="1"/>
  <c r="F116" i="4" s="1"/>
  <c r="S142" i="1"/>
  <c r="F93" i="4" s="1"/>
  <c r="S148" i="1"/>
  <c r="F6" i="4" s="1"/>
  <c r="S149" i="1"/>
  <c r="F69" i="4" s="1"/>
  <c r="S153" i="1"/>
  <c r="F161" i="4" s="1"/>
  <c r="S152" i="1"/>
  <c r="S150" i="1"/>
  <c r="F18" i="4" s="1"/>
  <c r="S161" i="1"/>
  <c r="F27" i="4" s="1"/>
  <c r="S151" i="1"/>
  <c r="F131" i="4" s="1"/>
  <c r="S156" i="1"/>
  <c r="F49" i="4" s="1"/>
  <c r="S162" i="1"/>
  <c r="F12" i="4" s="1"/>
  <c r="S155" i="1"/>
  <c r="F64" i="4" s="1"/>
  <c r="S154" i="1"/>
  <c r="F75" i="4" s="1"/>
  <c r="S157" i="1"/>
  <c r="S160" i="1"/>
  <c r="F45" i="4" s="1"/>
  <c r="S159" i="1"/>
  <c r="S158" i="1"/>
  <c r="T158" i="1" s="1"/>
  <c r="S177" i="1"/>
  <c r="T177" i="1"/>
  <c r="S165" i="1"/>
  <c r="F176" i="4"/>
  <c r="S169" i="1"/>
  <c r="F59" i="4"/>
  <c r="S170" i="1"/>
  <c r="U170" i="1" s="1"/>
  <c r="S164" i="1"/>
  <c r="F183" i="4"/>
  <c r="S171" i="1"/>
  <c r="F76" i="4"/>
  <c r="S168" i="1"/>
  <c r="F125" i="4"/>
  <c r="S176" i="1"/>
  <c r="T176" i="1" s="1"/>
  <c r="S166" i="1"/>
  <c r="T166" i="1"/>
  <c r="S175" i="1"/>
  <c r="F175" i="4"/>
  <c r="S178" i="1"/>
  <c r="F114" i="4"/>
  <c r="S172" i="1"/>
  <c r="U172" i="1" s="1"/>
  <c r="S173" i="1"/>
  <c r="S167" i="1"/>
  <c r="U168" i="1" s="1"/>
  <c r="S174" i="1"/>
  <c r="F179" i="4" s="1"/>
  <c r="S186" i="1"/>
  <c r="F40" i="4" s="1"/>
  <c r="S193" i="1"/>
  <c r="F94" i="4" s="1"/>
  <c r="S185" i="1"/>
  <c r="T185" i="1"/>
  <c r="S187" i="1"/>
  <c r="F56" i="4" s="1"/>
  <c r="S181" i="1"/>
  <c r="F47" i="4" s="1"/>
  <c r="S184" i="1"/>
  <c r="T184" i="1" s="1"/>
  <c r="S188" i="1"/>
  <c r="F103" i="4" s="1"/>
  <c r="S180" i="1"/>
  <c r="S182" i="1"/>
  <c r="F74" i="4" s="1"/>
  <c r="S183" i="1"/>
  <c r="S189" i="1"/>
  <c r="T189" i="1" s="1"/>
  <c r="S190" i="1"/>
  <c r="S192" i="1"/>
  <c r="S194" i="1"/>
  <c r="T194" i="1" s="1"/>
  <c r="F39" i="4"/>
  <c r="F182" i="4"/>
  <c r="T190" i="1"/>
  <c r="B73" i="4"/>
  <c r="C73" i="4"/>
  <c r="D73" i="4"/>
  <c r="E73" i="4"/>
  <c r="B79" i="4"/>
  <c r="C79" i="4"/>
  <c r="D79" i="4"/>
  <c r="E79" i="4"/>
  <c r="B54" i="4"/>
  <c r="C54" i="4"/>
  <c r="D54" i="4"/>
  <c r="E54" i="4"/>
  <c r="B140" i="4"/>
  <c r="C140" i="4"/>
  <c r="D140" i="4"/>
  <c r="E140" i="4"/>
  <c r="B67" i="4"/>
  <c r="C67" i="4"/>
  <c r="D67" i="4"/>
  <c r="E67" i="4"/>
  <c r="B63" i="4"/>
  <c r="C63" i="4"/>
  <c r="D63" i="4"/>
  <c r="E63" i="4"/>
  <c r="B25" i="4"/>
  <c r="C25" i="4"/>
  <c r="D25" i="4"/>
  <c r="B35" i="4"/>
  <c r="C35" i="4"/>
  <c r="D35" i="4"/>
  <c r="E35" i="4"/>
  <c r="B180" i="4"/>
  <c r="C180" i="4"/>
  <c r="D180" i="4"/>
  <c r="E180" i="4"/>
  <c r="B124" i="4"/>
  <c r="C124" i="4"/>
  <c r="D124" i="4"/>
  <c r="E124" i="4"/>
  <c r="B142" i="4"/>
  <c r="C142" i="4"/>
  <c r="D142" i="4"/>
  <c r="E142" i="4"/>
  <c r="B170" i="4"/>
  <c r="C170" i="4"/>
  <c r="D170" i="4"/>
  <c r="E170" i="4"/>
  <c r="B101" i="4"/>
  <c r="C101" i="4"/>
  <c r="D101" i="4"/>
  <c r="E101" i="4"/>
  <c r="B133" i="4"/>
  <c r="C133" i="4"/>
  <c r="D133" i="4"/>
  <c r="E133" i="4"/>
  <c r="B26" i="4"/>
  <c r="C26" i="4"/>
  <c r="D26" i="4"/>
  <c r="E26" i="4"/>
  <c r="B157" i="4"/>
  <c r="C157" i="4"/>
  <c r="D157" i="4"/>
  <c r="E157" i="4"/>
  <c r="B153" i="4"/>
  <c r="C153" i="4"/>
  <c r="D153" i="4"/>
  <c r="E153" i="4"/>
  <c r="B168" i="4"/>
  <c r="C168" i="4"/>
  <c r="D168" i="4"/>
  <c r="E168" i="4"/>
  <c r="B24" i="4"/>
  <c r="C24" i="4"/>
  <c r="D24" i="4"/>
  <c r="E24" i="4"/>
  <c r="B15" i="4"/>
  <c r="C15" i="4"/>
  <c r="D15" i="4"/>
  <c r="E15" i="4"/>
  <c r="B71" i="4"/>
  <c r="C71" i="4"/>
  <c r="D71" i="4"/>
  <c r="E71" i="4"/>
  <c r="B58" i="4"/>
  <c r="C58" i="4"/>
  <c r="D58" i="4"/>
  <c r="E58" i="4"/>
  <c r="B123" i="4"/>
  <c r="C123" i="4"/>
  <c r="D123" i="4"/>
  <c r="E123" i="4"/>
  <c r="B111" i="4"/>
  <c r="C111" i="4"/>
  <c r="D111" i="4"/>
  <c r="E111" i="4"/>
  <c r="B44" i="4"/>
  <c r="C44" i="4"/>
  <c r="D44" i="4"/>
  <c r="E44" i="4"/>
  <c r="B43" i="4"/>
  <c r="C43" i="4"/>
  <c r="D43" i="4"/>
  <c r="E43" i="4"/>
  <c r="B139" i="4"/>
  <c r="C139" i="4"/>
  <c r="D139" i="4"/>
  <c r="E139" i="4"/>
  <c r="B152" i="4"/>
  <c r="C152" i="4"/>
  <c r="D152" i="4"/>
  <c r="E152" i="4"/>
  <c r="B66" i="4"/>
  <c r="C66" i="4"/>
  <c r="D66" i="4"/>
  <c r="E66" i="4"/>
  <c r="B89" i="4"/>
  <c r="C89" i="4"/>
  <c r="D89" i="4"/>
  <c r="E89" i="4"/>
  <c r="B6" i="4"/>
  <c r="C6" i="4"/>
  <c r="D6" i="4"/>
  <c r="E6" i="4"/>
  <c r="B69" i="4"/>
  <c r="C69" i="4"/>
  <c r="D69" i="4"/>
  <c r="E69" i="4"/>
  <c r="B18" i="4"/>
  <c r="C18" i="4"/>
  <c r="D18" i="4"/>
  <c r="E18" i="4"/>
  <c r="B131" i="4"/>
  <c r="C131" i="4"/>
  <c r="D131" i="4"/>
  <c r="E131" i="4"/>
  <c r="B38" i="4"/>
  <c r="C38" i="4"/>
  <c r="D38" i="4"/>
  <c r="E38" i="4"/>
  <c r="B161" i="4"/>
  <c r="C161" i="4"/>
  <c r="D161" i="4"/>
  <c r="E161" i="4"/>
  <c r="B75" i="4"/>
  <c r="C75" i="4"/>
  <c r="D75" i="4"/>
  <c r="E75" i="4"/>
  <c r="B64" i="4"/>
  <c r="C64" i="4"/>
  <c r="D64" i="4"/>
  <c r="E64" i="4"/>
  <c r="B49" i="4"/>
  <c r="C49" i="4"/>
  <c r="D49" i="4"/>
  <c r="E49" i="4"/>
  <c r="B28" i="4"/>
  <c r="C28" i="4"/>
  <c r="D28" i="4"/>
  <c r="E28" i="4"/>
  <c r="B57" i="4"/>
  <c r="C57" i="4"/>
  <c r="D57" i="4"/>
  <c r="E57" i="4"/>
  <c r="B37" i="4"/>
  <c r="C37" i="4"/>
  <c r="D37" i="4"/>
  <c r="E37" i="4"/>
  <c r="B45" i="4"/>
  <c r="C45" i="4"/>
  <c r="D45" i="4"/>
  <c r="E45" i="4"/>
  <c r="B27" i="4"/>
  <c r="C27" i="4"/>
  <c r="D27" i="4"/>
  <c r="E27" i="4"/>
  <c r="B12" i="4"/>
  <c r="C12" i="4"/>
  <c r="D12" i="4"/>
  <c r="E12" i="4"/>
  <c r="B51" i="4"/>
  <c r="C51" i="4"/>
  <c r="D51" i="4"/>
  <c r="E51" i="4"/>
  <c r="B144" i="4"/>
  <c r="C144" i="4"/>
  <c r="D144" i="4"/>
  <c r="E144" i="4"/>
  <c r="B151" i="4"/>
  <c r="C151" i="4"/>
  <c r="D151" i="4"/>
  <c r="E151" i="4"/>
  <c r="B86" i="4"/>
  <c r="C86" i="4"/>
  <c r="D86" i="4"/>
  <c r="E86" i="4"/>
  <c r="B98" i="4"/>
  <c r="C98" i="4"/>
  <c r="D98" i="4"/>
  <c r="E98" i="4"/>
  <c r="B121" i="4"/>
  <c r="C121" i="4"/>
  <c r="D121" i="4"/>
  <c r="E121" i="4"/>
  <c r="B84" i="4"/>
  <c r="C84" i="4"/>
  <c r="D84" i="4"/>
  <c r="E84" i="4"/>
  <c r="B108" i="4"/>
  <c r="C108" i="4"/>
  <c r="D108" i="4"/>
  <c r="E108" i="4"/>
  <c r="B65" i="4"/>
  <c r="C65" i="4"/>
  <c r="D65" i="4"/>
  <c r="E65" i="4"/>
  <c r="B116" i="4"/>
  <c r="C116" i="4"/>
  <c r="D116" i="4"/>
  <c r="E116" i="4"/>
  <c r="B93" i="4"/>
  <c r="C93" i="4"/>
  <c r="D93" i="4"/>
  <c r="E93" i="4"/>
  <c r="B166" i="4"/>
  <c r="C166" i="4"/>
  <c r="D166" i="4"/>
  <c r="E166" i="4"/>
  <c r="B88" i="4"/>
  <c r="C88" i="4"/>
  <c r="D88" i="4"/>
  <c r="E88" i="4"/>
  <c r="B14" i="4"/>
  <c r="C14" i="4"/>
  <c r="D14" i="4"/>
  <c r="E14" i="4"/>
  <c r="B134" i="4"/>
  <c r="C134" i="4"/>
  <c r="D134" i="4"/>
  <c r="E134" i="4"/>
  <c r="B102" i="4"/>
  <c r="C102" i="4"/>
  <c r="D102" i="4"/>
  <c r="E102" i="4"/>
  <c r="B126" i="4"/>
  <c r="C126" i="4"/>
  <c r="D126" i="4"/>
  <c r="E126" i="4"/>
  <c r="B62" i="4"/>
  <c r="C62" i="4"/>
  <c r="D62" i="4"/>
  <c r="E62" i="4"/>
  <c r="B141" i="4"/>
  <c r="C141" i="4"/>
  <c r="D141" i="4"/>
  <c r="E141" i="4"/>
  <c r="B16" i="4"/>
  <c r="C16" i="4"/>
  <c r="D16" i="4"/>
  <c r="E16" i="4"/>
  <c r="B72" i="4"/>
  <c r="C72" i="4"/>
  <c r="D72" i="4"/>
  <c r="E72" i="4"/>
  <c r="B129" i="4"/>
  <c r="C129" i="4"/>
  <c r="D129" i="4"/>
  <c r="E129" i="4"/>
  <c r="B41" i="4"/>
  <c r="C41" i="4"/>
  <c r="D41" i="4"/>
  <c r="E41" i="4"/>
  <c r="B7" i="4"/>
  <c r="C7" i="4"/>
  <c r="D7" i="4"/>
  <c r="E7" i="4"/>
  <c r="B33" i="4"/>
  <c r="C33" i="4"/>
  <c r="D33" i="4"/>
  <c r="E33" i="4"/>
  <c r="B143" i="4"/>
  <c r="C143" i="4"/>
  <c r="D143" i="4"/>
  <c r="E143" i="4"/>
  <c r="B55" i="4"/>
  <c r="C55" i="4"/>
  <c r="D55" i="4"/>
  <c r="E55" i="4"/>
  <c r="B92" i="4"/>
  <c r="C92" i="4"/>
  <c r="D92" i="4"/>
  <c r="E92" i="4"/>
  <c r="B104" i="4"/>
  <c r="C104" i="4"/>
  <c r="D104" i="4"/>
  <c r="E104" i="4"/>
  <c r="B90" i="4"/>
  <c r="C90" i="4"/>
  <c r="D90" i="4"/>
  <c r="E90" i="4"/>
  <c r="B163" i="4"/>
  <c r="C163" i="4"/>
  <c r="D163" i="4"/>
  <c r="E163" i="4"/>
  <c r="B113" i="4"/>
  <c r="C113" i="4"/>
  <c r="D113" i="4"/>
  <c r="E113" i="4"/>
  <c r="B107" i="4"/>
  <c r="C107" i="4"/>
  <c r="D107" i="4"/>
  <c r="E107" i="4"/>
  <c r="B70" i="4"/>
  <c r="C70" i="4"/>
  <c r="D70" i="4"/>
  <c r="E70" i="4"/>
  <c r="B172" i="4"/>
  <c r="C172" i="4"/>
  <c r="D172" i="4"/>
  <c r="E172" i="4"/>
  <c r="B23" i="4"/>
  <c r="C23" i="4"/>
  <c r="D23" i="4"/>
  <c r="E23" i="4"/>
  <c r="B81" i="4"/>
  <c r="C81" i="4"/>
  <c r="D81" i="4"/>
  <c r="E81" i="4"/>
  <c r="B105" i="4"/>
  <c r="C105" i="4"/>
  <c r="D105" i="4"/>
  <c r="E105" i="4"/>
  <c r="B19" i="4"/>
  <c r="C19" i="4"/>
  <c r="D19" i="4"/>
  <c r="E19" i="4"/>
  <c r="B178" i="4"/>
  <c r="C178" i="4"/>
  <c r="D178" i="4"/>
  <c r="E178" i="4"/>
  <c r="B159" i="4"/>
  <c r="C159" i="4"/>
  <c r="D159" i="4"/>
  <c r="E159" i="4"/>
  <c r="B145" i="4"/>
  <c r="C145" i="4"/>
  <c r="D145" i="4"/>
  <c r="E145" i="4"/>
  <c r="B167" i="4"/>
  <c r="C167" i="4"/>
  <c r="D167" i="4"/>
  <c r="E167" i="4"/>
  <c r="B174" i="4"/>
  <c r="C174" i="4"/>
  <c r="D174" i="4"/>
  <c r="E174" i="4"/>
  <c r="B165" i="4"/>
  <c r="C165" i="4"/>
  <c r="D165" i="4"/>
  <c r="E165" i="4"/>
  <c r="B96" i="4"/>
  <c r="C96" i="4"/>
  <c r="D96" i="4"/>
  <c r="E96" i="4"/>
  <c r="B20" i="4"/>
  <c r="C20" i="4"/>
  <c r="D20" i="4"/>
  <c r="E20" i="4"/>
  <c r="B21" i="4"/>
  <c r="C21" i="4"/>
  <c r="D21" i="4"/>
  <c r="E21" i="4"/>
  <c r="B99" i="4"/>
  <c r="C99" i="4"/>
  <c r="D99" i="4"/>
  <c r="E99" i="4"/>
  <c r="B36" i="4"/>
  <c r="C36" i="4"/>
  <c r="D36" i="4"/>
  <c r="E36" i="4"/>
  <c r="B117" i="4"/>
  <c r="C117" i="4"/>
  <c r="D117" i="4"/>
  <c r="E117" i="4"/>
  <c r="B120" i="4"/>
  <c r="C120" i="4"/>
  <c r="D120" i="4"/>
  <c r="E120" i="4"/>
  <c r="B138" i="4"/>
  <c r="C138" i="4"/>
  <c r="D138" i="4"/>
  <c r="E138" i="4"/>
  <c r="B147" i="4"/>
  <c r="C147" i="4"/>
  <c r="D147" i="4"/>
  <c r="E147" i="4"/>
  <c r="B149" i="4"/>
  <c r="C149" i="4"/>
  <c r="D149" i="4"/>
  <c r="E149" i="4"/>
  <c r="B31" i="4"/>
  <c r="C31" i="4"/>
  <c r="D31" i="4"/>
  <c r="E31" i="4"/>
  <c r="B77" i="4"/>
  <c r="C77" i="4"/>
  <c r="D77" i="4"/>
  <c r="E77" i="4"/>
  <c r="B11" i="4"/>
  <c r="C11" i="4"/>
  <c r="D11" i="4"/>
  <c r="E11" i="4"/>
  <c r="B130" i="4"/>
  <c r="C130" i="4"/>
  <c r="D130" i="4"/>
  <c r="E130" i="4"/>
  <c r="B109" i="4"/>
  <c r="C109" i="4"/>
  <c r="D109" i="4"/>
  <c r="E109" i="4"/>
  <c r="B155" i="4"/>
  <c r="C155" i="4"/>
  <c r="D155" i="4"/>
  <c r="E155" i="4"/>
  <c r="B34" i="4"/>
  <c r="C34" i="4"/>
  <c r="D34" i="4"/>
  <c r="E34" i="4"/>
  <c r="B78" i="4"/>
  <c r="C78" i="4"/>
  <c r="D78" i="4"/>
  <c r="E78" i="4"/>
  <c r="B61" i="4"/>
  <c r="C61" i="4"/>
  <c r="D61" i="4"/>
  <c r="E61" i="4"/>
  <c r="B91" i="4"/>
  <c r="C91" i="4"/>
  <c r="D91" i="4"/>
  <c r="E91" i="4"/>
  <c r="B150" i="4"/>
  <c r="C150" i="4"/>
  <c r="D150" i="4"/>
  <c r="E150" i="4"/>
  <c r="B135" i="4"/>
  <c r="C135" i="4"/>
  <c r="D135" i="4"/>
  <c r="E135" i="4"/>
  <c r="B127" i="4"/>
  <c r="C127" i="4"/>
  <c r="D127" i="4"/>
  <c r="E127" i="4"/>
  <c r="B22" i="4"/>
  <c r="C22" i="4"/>
  <c r="D22" i="4"/>
  <c r="E22" i="4"/>
  <c r="B5" i="4"/>
  <c r="C5" i="4"/>
  <c r="D5" i="4"/>
  <c r="E5" i="4"/>
  <c r="B106" i="4"/>
  <c r="C106" i="4"/>
  <c r="D106" i="4"/>
  <c r="E106" i="4"/>
  <c r="B13" i="4"/>
  <c r="C13" i="4"/>
  <c r="D13" i="4"/>
  <c r="E13" i="4"/>
  <c r="B10" i="4"/>
  <c r="C10" i="4"/>
  <c r="D10" i="4"/>
  <c r="E10" i="4"/>
  <c r="B132" i="4"/>
  <c r="C132" i="4"/>
  <c r="D132" i="4"/>
  <c r="E132" i="4"/>
  <c r="B85" i="4"/>
  <c r="C85" i="4"/>
  <c r="D85" i="4"/>
  <c r="E85" i="4"/>
  <c r="B162" i="4"/>
  <c r="C162" i="4"/>
  <c r="D162" i="4"/>
  <c r="E162" i="4"/>
  <c r="B82" i="4"/>
  <c r="C82" i="4"/>
  <c r="D82" i="4"/>
  <c r="E82" i="4"/>
  <c r="B95" i="4"/>
  <c r="C95" i="4"/>
  <c r="D95" i="4"/>
  <c r="E95" i="4"/>
  <c r="B97" i="4"/>
  <c r="C97" i="4"/>
  <c r="D97" i="4"/>
  <c r="E97" i="4"/>
  <c r="B60" i="4"/>
  <c r="C60" i="4"/>
  <c r="D60" i="4"/>
  <c r="E60" i="4"/>
  <c r="B110" i="4"/>
  <c r="C110" i="4"/>
  <c r="D110" i="4"/>
  <c r="E110" i="4"/>
  <c r="B148" i="4"/>
  <c r="C148" i="4"/>
  <c r="D148" i="4"/>
  <c r="E148" i="4"/>
  <c r="B48" i="4"/>
  <c r="C48" i="4"/>
  <c r="D48" i="4"/>
  <c r="E48" i="4"/>
  <c r="B87" i="4"/>
  <c r="C87" i="4"/>
  <c r="D87" i="4"/>
  <c r="E87" i="4"/>
  <c r="B9" i="4"/>
  <c r="C9" i="4"/>
  <c r="D9" i="4"/>
  <c r="E9" i="4"/>
  <c r="B32" i="4"/>
  <c r="C32" i="4"/>
  <c r="D32" i="4"/>
  <c r="E32" i="4"/>
  <c r="B50" i="4"/>
  <c r="C50" i="4"/>
  <c r="D50" i="4"/>
  <c r="E50" i="4"/>
  <c r="B136" i="4"/>
  <c r="C136" i="4"/>
  <c r="D136" i="4"/>
  <c r="E136" i="4"/>
  <c r="B118" i="4"/>
  <c r="C118" i="4"/>
  <c r="D118" i="4"/>
  <c r="E118" i="4"/>
  <c r="B122" i="4"/>
  <c r="C122" i="4"/>
  <c r="D122" i="4"/>
  <c r="E122" i="4"/>
  <c r="B146" i="4"/>
  <c r="C146" i="4"/>
  <c r="D146" i="4"/>
  <c r="E146" i="4"/>
  <c r="B119" i="4"/>
  <c r="C119" i="4"/>
  <c r="D119" i="4"/>
  <c r="E119" i="4"/>
  <c r="B52" i="4"/>
  <c r="C52" i="4"/>
  <c r="D52" i="4"/>
  <c r="E52" i="4"/>
  <c r="B68" i="4"/>
  <c r="C68" i="4"/>
  <c r="D68" i="4"/>
  <c r="E68" i="4"/>
  <c r="B115" i="4"/>
  <c r="C115" i="4"/>
  <c r="D115" i="4"/>
  <c r="E115" i="4"/>
  <c r="B181" i="4"/>
  <c r="C181" i="4"/>
  <c r="D181" i="4"/>
  <c r="E181" i="4"/>
  <c r="B156" i="4"/>
  <c r="C156" i="4"/>
  <c r="D156" i="4"/>
  <c r="E156" i="4"/>
  <c r="B154" i="4"/>
  <c r="C154" i="4"/>
  <c r="D154" i="4"/>
  <c r="E154" i="4"/>
  <c r="B83" i="4"/>
  <c r="C83" i="4"/>
  <c r="D83" i="4"/>
  <c r="E83" i="4"/>
  <c r="B8" i="4"/>
  <c r="C8" i="4"/>
  <c r="D8" i="4"/>
  <c r="E8" i="4"/>
  <c r="B173" i="4"/>
  <c r="C173" i="4"/>
  <c r="D173" i="4"/>
  <c r="E173" i="4"/>
  <c r="B160" i="4"/>
  <c r="C160" i="4"/>
  <c r="D160" i="4"/>
  <c r="E160" i="4"/>
  <c r="B42" i="4"/>
  <c r="C42" i="4"/>
  <c r="D42" i="4"/>
  <c r="E42" i="4"/>
  <c r="B29" i="4"/>
  <c r="C29" i="4"/>
  <c r="D29" i="4"/>
  <c r="E29" i="4"/>
  <c r="B128" i="4"/>
  <c r="C128" i="4"/>
  <c r="D128" i="4"/>
  <c r="E128" i="4"/>
  <c r="B100" i="4"/>
  <c r="C100" i="4"/>
  <c r="D100" i="4"/>
  <c r="E100" i="4"/>
  <c r="B47" i="4"/>
  <c r="C47" i="4"/>
  <c r="D47" i="4"/>
  <c r="E47" i="4"/>
  <c r="B74" i="4"/>
  <c r="C74" i="4"/>
  <c r="D74" i="4"/>
  <c r="E74" i="4"/>
  <c r="B112" i="4"/>
  <c r="C112" i="4"/>
  <c r="D112" i="4"/>
  <c r="E112" i="4"/>
  <c r="B164" i="4"/>
  <c r="C164" i="4"/>
  <c r="D164" i="4"/>
  <c r="E164" i="4"/>
  <c r="B4" i="4"/>
  <c r="C4" i="4"/>
  <c r="D4" i="4"/>
  <c r="E4" i="4"/>
  <c r="B40" i="4"/>
  <c r="C40" i="4"/>
  <c r="D40" i="4"/>
  <c r="E40" i="4"/>
  <c r="B56" i="4"/>
  <c r="C56" i="4"/>
  <c r="D56" i="4"/>
  <c r="E56" i="4"/>
  <c r="B103" i="4"/>
  <c r="C103" i="4"/>
  <c r="D103" i="4"/>
  <c r="E103" i="4"/>
  <c r="B53" i="4"/>
  <c r="C53" i="4"/>
  <c r="D53" i="4"/>
  <c r="E53" i="4"/>
  <c r="B46" i="4"/>
  <c r="C46" i="4"/>
  <c r="D46" i="4"/>
  <c r="E46" i="4"/>
  <c r="B177" i="4"/>
  <c r="C177" i="4"/>
  <c r="D177" i="4"/>
  <c r="E177" i="4"/>
  <c r="B182" i="4"/>
  <c r="C182" i="4"/>
  <c r="D182" i="4"/>
  <c r="E182" i="4"/>
  <c r="B94" i="4"/>
  <c r="C94" i="4"/>
  <c r="D94" i="4"/>
  <c r="E94" i="4"/>
  <c r="B39" i="4"/>
  <c r="C39" i="4"/>
  <c r="D39" i="4"/>
  <c r="E39" i="4"/>
  <c r="B183" i="4"/>
  <c r="C183" i="4"/>
  <c r="D183" i="4"/>
  <c r="E183" i="4"/>
  <c r="B176" i="4"/>
  <c r="C176" i="4"/>
  <c r="D176" i="4"/>
  <c r="E176" i="4"/>
  <c r="B169" i="4"/>
  <c r="C169" i="4"/>
  <c r="D169" i="4"/>
  <c r="E169" i="4"/>
  <c r="B158" i="4"/>
  <c r="C158" i="4"/>
  <c r="D158" i="4"/>
  <c r="E158" i="4"/>
  <c r="B125" i="4"/>
  <c r="C125" i="4"/>
  <c r="D125" i="4"/>
  <c r="E125" i="4"/>
  <c r="B59" i="4"/>
  <c r="C59" i="4"/>
  <c r="D59" i="4"/>
  <c r="E59" i="4"/>
  <c r="B137" i="4"/>
  <c r="C137" i="4"/>
  <c r="D137" i="4"/>
  <c r="E137" i="4"/>
  <c r="B76" i="4"/>
  <c r="C76" i="4"/>
  <c r="D76" i="4"/>
  <c r="E76" i="4"/>
  <c r="B17" i="4"/>
  <c r="C17" i="4"/>
  <c r="D17" i="4"/>
  <c r="E17" i="4"/>
  <c r="B171" i="4"/>
  <c r="C171" i="4"/>
  <c r="D171" i="4"/>
  <c r="E171" i="4"/>
  <c r="B179" i="4"/>
  <c r="C179" i="4"/>
  <c r="D179" i="4"/>
  <c r="E179" i="4"/>
  <c r="B175" i="4"/>
  <c r="C175" i="4"/>
  <c r="D175" i="4"/>
  <c r="E175" i="4"/>
  <c r="B80" i="4"/>
  <c r="C80" i="4"/>
  <c r="D80" i="4"/>
  <c r="E80" i="4"/>
  <c r="B30" i="4"/>
  <c r="C30" i="4"/>
  <c r="D30" i="4"/>
  <c r="E30" i="4"/>
  <c r="B114" i="4"/>
  <c r="C114" i="4"/>
  <c r="D114" i="4"/>
  <c r="E114" i="4"/>
  <c r="O19" i="1"/>
  <c r="S9" i="2" s="1"/>
  <c r="Q195" i="1"/>
  <c r="W20" i="2"/>
  <c r="P195" i="1"/>
  <c r="V195" i="1" s="1"/>
  <c r="U20" i="2"/>
  <c r="O195" i="1"/>
  <c r="S20" i="2"/>
  <c r="N195" i="1"/>
  <c r="Q20" i="2"/>
  <c r="M195" i="1"/>
  <c r="O20" i="2"/>
  <c r="L195" i="1"/>
  <c r="M20" i="2"/>
  <c r="K195" i="1"/>
  <c r="K20" i="2"/>
  <c r="J195" i="1"/>
  <c r="I20" i="2"/>
  <c r="I195" i="1"/>
  <c r="G20" i="2"/>
  <c r="H195" i="1"/>
  <c r="E20" i="2"/>
  <c r="G195" i="1"/>
  <c r="H179" i="1"/>
  <c r="E19" i="2"/>
  <c r="I179" i="1"/>
  <c r="G19" i="2"/>
  <c r="J179" i="1"/>
  <c r="I19" i="2"/>
  <c r="K179" i="1"/>
  <c r="K19" i="2"/>
  <c r="L179" i="1"/>
  <c r="M19" i="2"/>
  <c r="P179" i="1"/>
  <c r="U19" i="2"/>
  <c r="R179" i="1"/>
  <c r="Y19" i="2"/>
  <c r="G179" i="1"/>
  <c r="H163" i="1"/>
  <c r="E18" i="2"/>
  <c r="I163" i="1"/>
  <c r="G163" i="1"/>
  <c r="J163" i="1"/>
  <c r="I18" i="2" s="1"/>
  <c r="K163" i="1"/>
  <c r="K18" i="2" s="1"/>
  <c r="L163" i="1"/>
  <c r="M18" i="2"/>
  <c r="M163" i="1"/>
  <c r="O18" i="2" s="1"/>
  <c r="N163" i="1"/>
  <c r="Q18" i="2" s="1"/>
  <c r="O163" i="1"/>
  <c r="S18" i="2" s="1"/>
  <c r="Q163" i="1"/>
  <c r="W18" i="2"/>
  <c r="R163" i="1"/>
  <c r="Y18" i="2"/>
  <c r="H147" i="1"/>
  <c r="E17" i="2"/>
  <c r="I147" i="1"/>
  <c r="G17" i="2"/>
  <c r="J147" i="1"/>
  <c r="I17" i="2" s="1"/>
  <c r="K147" i="1"/>
  <c r="K17" i="2"/>
  <c r="L147" i="1"/>
  <c r="M147" i="1"/>
  <c r="O17" i="2" s="1"/>
  <c r="N147" i="1"/>
  <c r="Q17" i="2" s="1"/>
  <c r="P147" i="1"/>
  <c r="U17" i="2"/>
  <c r="Q147" i="1"/>
  <c r="W17" i="2"/>
  <c r="R147" i="1"/>
  <c r="Y17" i="2"/>
  <c r="G147" i="1"/>
  <c r="H131" i="1"/>
  <c r="E16" i="2"/>
  <c r="I131" i="1"/>
  <c r="J131" i="1"/>
  <c r="K131" i="1"/>
  <c r="G131" i="1"/>
  <c r="G16" i="2"/>
  <c r="I16" i="2"/>
  <c r="K16" i="2"/>
  <c r="L131" i="1"/>
  <c r="M16" i="2"/>
  <c r="M131" i="1"/>
  <c r="O16" i="2"/>
  <c r="O131" i="1"/>
  <c r="S16" i="2"/>
  <c r="P131" i="1"/>
  <c r="U16" i="2"/>
  <c r="Q131" i="1"/>
  <c r="W16" i="2"/>
  <c r="R131" i="1"/>
  <c r="Y16" i="2"/>
  <c r="H115" i="1"/>
  <c r="E15" i="2"/>
  <c r="I115" i="1"/>
  <c r="G15" i="2"/>
  <c r="J115" i="1"/>
  <c r="I15" i="2"/>
  <c r="K115" i="1"/>
  <c r="K15" i="2" s="1"/>
  <c r="L115" i="1"/>
  <c r="M15" i="2"/>
  <c r="N115" i="1"/>
  <c r="Q15" i="2"/>
  <c r="O115" i="1"/>
  <c r="S15" i="2"/>
  <c r="P115" i="1"/>
  <c r="G115" i="1"/>
  <c r="U15" i="2"/>
  <c r="Q115" i="1"/>
  <c r="W15" i="2"/>
  <c r="C15" i="2"/>
  <c r="R115" i="1"/>
  <c r="Y15" i="2" s="1"/>
  <c r="H99" i="1"/>
  <c r="E14" i="2"/>
  <c r="I99" i="1"/>
  <c r="G14" i="2"/>
  <c r="J99" i="1"/>
  <c r="I14" i="2"/>
  <c r="K99" i="1"/>
  <c r="K14" i="2" s="1"/>
  <c r="M99" i="1"/>
  <c r="O14" i="2"/>
  <c r="N99" i="1"/>
  <c r="Q14" i="2"/>
  <c r="O99" i="1"/>
  <c r="S14" i="2"/>
  <c r="P99" i="1"/>
  <c r="U14" i="2"/>
  <c r="Q99" i="1"/>
  <c r="W14" i="2"/>
  <c r="R99" i="1"/>
  <c r="Y14" i="2" s="1"/>
  <c r="G99" i="1"/>
  <c r="H83" i="1"/>
  <c r="E13" i="2"/>
  <c r="I83" i="1"/>
  <c r="G13" i="2"/>
  <c r="J83" i="1"/>
  <c r="I13" i="2" s="1"/>
  <c r="L83" i="1"/>
  <c r="M13" i="2"/>
  <c r="M83" i="1"/>
  <c r="O13" i="2"/>
  <c r="N83" i="1"/>
  <c r="Q13" i="2"/>
  <c r="O83" i="1"/>
  <c r="S13" i="2"/>
  <c r="P83" i="1"/>
  <c r="G83" i="1"/>
  <c r="U13" i="2"/>
  <c r="Q83" i="1"/>
  <c r="W13" i="2"/>
  <c r="R83" i="1"/>
  <c r="Y13" i="2" s="1"/>
  <c r="R67" i="1"/>
  <c r="Y12" i="2" s="1"/>
  <c r="Q67" i="1"/>
  <c r="W12" i="2"/>
  <c r="P67" i="1"/>
  <c r="U12" i="2"/>
  <c r="O67" i="1"/>
  <c r="S12" i="2"/>
  <c r="N67" i="1"/>
  <c r="Q12" i="2"/>
  <c r="M67" i="1"/>
  <c r="O12" i="2"/>
  <c r="L67" i="1"/>
  <c r="M12" i="2"/>
  <c r="K67" i="1"/>
  <c r="K12" i="2"/>
  <c r="I67" i="1"/>
  <c r="G12" i="2" s="1"/>
  <c r="H67" i="1"/>
  <c r="E12" i="2"/>
  <c r="G67" i="1"/>
  <c r="V67" i="1" s="1"/>
  <c r="H51" i="1"/>
  <c r="E11" i="2"/>
  <c r="J51" i="1"/>
  <c r="I11" i="2"/>
  <c r="K51" i="1"/>
  <c r="K11" i="2"/>
  <c r="L51" i="1"/>
  <c r="M11" i="2"/>
  <c r="M51" i="1"/>
  <c r="O11" i="2"/>
  <c r="N51" i="1"/>
  <c r="Q11" i="2"/>
  <c r="O51" i="1"/>
  <c r="S11" i="2"/>
  <c r="P51" i="1"/>
  <c r="U11" i="2"/>
  <c r="Q51" i="1"/>
  <c r="W11" i="2"/>
  <c r="R51" i="1"/>
  <c r="Y11" i="2"/>
  <c r="G51" i="1"/>
  <c r="C11" i="2" s="1"/>
  <c r="I35" i="1"/>
  <c r="G10" i="2"/>
  <c r="J35" i="1"/>
  <c r="I10" i="2"/>
  <c r="K35" i="1"/>
  <c r="K10" i="2" s="1"/>
  <c r="L35" i="1"/>
  <c r="M10" i="2"/>
  <c r="M35" i="1"/>
  <c r="O10" i="2"/>
  <c r="N35" i="1"/>
  <c r="Q10" i="2"/>
  <c r="O35" i="1"/>
  <c r="S10" i="2" s="1"/>
  <c r="U10" i="2"/>
  <c r="Q35" i="1"/>
  <c r="W10" i="2" s="1"/>
  <c r="R35" i="1"/>
  <c r="G35" i="1"/>
  <c r="C10" i="2" s="1"/>
  <c r="I19" i="1"/>
  <c r="G9" i="2" s="1"/>
  <c r="J19" i="1"/>
  <c r="I9" i="2" s="1"/>
  <c r="K19" i="1"/>
  <c r="K9" i="2" s="1"/>
  <c r="L19" i="1"/>
  <c r="M9" i="2" s="1"/>
  <c r="M19" i="1"/>
  <c r="O9" i="2"/>
  <c r="N19" i="1"/>
  <c r="Q9" i="2" s="1"/>
  <c r="P19" i="1"/>
  <c r="U9" i="2" s="1"/>
  <c r="Q19" i="1"/>
  <c r="W9" i="2" s="1"/>
  <c r="R19" i="1"/>
  <c r="Y9" i="2" s="1"/>
  <c r="H19" i="1"/>
  <c r="E9" i="2"/>
  <c r="F19" i="2" s="1"/>
  <c r="C12" i="2"/>
  <c r="C16" i="2"/>
  <c r="AA16" i="2" s="1"/>
  <c r="C20" i="2"/>
  <c r="C17" i="2"/>
  <c r="C19" i="2"/>
  <c r="C13" i="2"/>
  <c r="C14" i="2"/>
  <c r="C18" i="2"/>
  <c r="T26" i="1"/>
  <c r="T47" i="1"/>
  <c r="T53" i="1"/>
  <c r="T54" i="1"/>
  <c r="T64" i="1"/>
  <c r="T68" i="1"/>
  <c r="T75" i="1"/>
  <c r="T77" i="1"/>
  <c r="T80" i="1"/>
  <c r="T81" i="1"/>
  <c r="T84" i="1"/>
  <c r="T92" i="1"/>
  <c r="T93" i="1"/>
  <c r="T96" i="1"/>
  <c r="T109" i="1"/>
  <c r="T117" i="1"/>
  <c r="T119" i="1"/>
  <c r="T123" i="1"/>
  <c r="T125" i="1"/>
  <c r="T127" i="1"/>
  <c r="T128" i="1"/>
  <c r="T130" i="1"/>
  <c r="T159" i="1"/>
  <c r="T167" i="1"/>
  <c r="T168" i="1"/>
  <c r="T171" i="1"/>
  <c r="T174" i="1"/>
  <c r="T175" i="1"/>
  <c r="T178" i="1"/>
  <c r="T180" i="1"/>
  <c r="T181" i="1"/>
  <c r="T182" i="1"/>
  <c r="T191" i="1"/>
  <c r="T192" i="1"/>
  <c r="U174" i="1"/>
  <c r="T38" i="1"/>
  <c r="T118" i="1"/>
  <c r="G18" i="2"/>
  <c r="T150" i="1"/>
  <c r="T86" i="1"/>
  <c r="T36" i="1"/>
  <c r="T60" i="1"/>
  <c r="F32" i="4"/>
  <c r="T58" i="1"/>
  <c r="T79" i="1"/>
  <c r="T40" i="1"/>
  <c r="T50" i="1"/>
  <c r="F8" i="4"/>
  <c r="T59" i="1"/>
  <c r="F84" i="4"/>
  <c r="T140" i="1"/>
  <c r="F7" i="4"/>
  <c r="T141" i="1"/>
  <c r="T133" i="1"/>
  <c r="U129" i="1"/>
  <c r="U125" i="1"/>
  <c r="T116" i="1"/>
  <c r="F16" i="4"/>
  <c r="U124" i="1"/>
  <c r="T14" i="1"/>
  <c r="F109" i="4"/>
  <c r="T6" i="1"/>
  <c r="F25" i="4"/>
  <c r="F4" i="4"/>
  <c r="T165" i="1"/>
  <c r="V179" i="1"/>
  <c r="F171" i="4"/>
  <c r="F30" i="4"/>
  <c r="F169" i="4"/>
  <c r="U128" i="1"/>
  <c r="U118" i="1"/>
  <c r="U122" i="1"/>
  <c r="U121" i="1"/>
  <c r="U123" i="1"/>
  <c r="U116" i="1"/>
  <c r="U130" i="1"/>
  <c r="T122" i="1"/>
  <c r="U117" i="1"/>
  <c r="T126" i="1"/>
  <c r="U126" i="1"/>
  <c r="U127" i="1"/>
  <c r="T129" i="1"/>
  <c r="T121" i="1"/>
  <c r="U119" i="1"/>
  <c r="U120" i="1"/>
  <c r="U171" i="1"/>
  <c r="T173" i="1"/>
  <c r="U175" i="1"/>
  <c r="T164" i="1"/>
  <c r="U166" i="1"/>
  <c r="U165" i="1"/>
  <c r="V51" i="1"/>
  <c r="T89" i="1"/>
  <c r="F130" i="4"/>
  <c r="F120" i="4"/>
  <c r="T88" i="1"/>
  <c r="T90" i="1"/>
  <c r="F36" i="4"/>
  <c r="F164" i="4"/>
  <c r="F46" i="4"/>
  <c r="T113" i="1"/>
  <c r="F19" i="4"/>
  <c r="F106" i="4"/>
  <c r="F34" i="4"/>
  <c r="T69" i="1"/>
  <c r="T9" i="1"/>
  <c r="T187" i="1"/>
  <c r="T169" i="1"/>
  <c r="V131" i="1"/>
  <c r="T111" i="1"/>
  <c r="F38" i="4"/>
  <c r="F28" i="4"/>
  <c r="T156" i="1"/>
  <c r="T157" i="1"/>
  <c r="T152" i="1"/>
  <c r="F26" i="4" l="1"/>
  <c r="T8" i="1"/>
  <c r="F15" i="2"/>
  <c r="F17" i="2"/>
  <c r="F16" i="2"/>
  <c r="F14" i="2"/>
  <c r="E26" i="2"/>
  <c r="E23" i="2"/>
  <c r="F11" i="2"/>
  <c r="F13" i="2"/>
  <c r="E25" i="2"/>
  <c r="F12" i="2"/>
  <c r="E24" i="2"/>
  <c r="F18" i="2"/>
  <c r="F9" i="2"/>
  <c r="F20" i="2"/>
  <c r="U18" i="1"/>
  <c r="T33" i="1"/>
  <c r="T23" i="1"/>
  <c r="U182" i="1"/>
  <c r="F112" i="4"/>
  <c r="U194" i="1"/>
  <c r="U191" i="1"/>
  <c r="AA20" i="2"/>
  <c r="T183" i="1"/>
  <c r="U181" i="1"/>
  <c r="T188" i="1"/>
  <c r="U192" i="1"/>
  <c r="U187" i="1"/>
  <c r="V35" i="1"/>
  <c r="T22" i="1"/>
  <c r="T29" i="1"/>
  <c r="F153" i="4"/>
  <c r="X17" i="2"/>
  <c r="W26" i="2"/>
  <c r="X18" i="2"/>
  <c r="X20" i="2"/>
  <c r="X10" i="2"/>
  <c r="W23" i="2"/>
  <c r="X14" i="2"/>
  <c r="W24" i="2"/>
  <c r="X11" i="2"/>
  <c r="X13" i="2"/>
  <c r="X12" i="2"/>
  <c r="W25" i="2"/>
  <c r="X16" i="2"/>
  <c r="X15" i="2"/>
  <c r="X9" i="2"/>
  <c r="T7" i="1"/>
  <c r="F124" i="4"/>
  <c r="F101" i="4"/>
  <c r="F73" i="4"/>
  <c r="T11" i="1"/>
  <c r="V19" i="1"/>
  <c r="T5" i="1"/>
  <c r="U14" i="1"/>
  <c r="T15" i="1"/>
  <c r="U9" i="1"/>
  <c r="U12" i="1"/>
  <c r="U13" i="1"/>
  <c r="U5" i="1"/>
  <c r="U8" i="1"/>
  <c r="U16" i="1"/>
  <c r="U17" i="1"/>
  <c r="U15" i="1"/>
  <c r="AA9" i="2"/>
  <c r="U4" i="1"/>
  <c r="U10" i="1"/>
  <c r="U6" i="1"/>
  <c r="U7" i="1"/>
  <c r="U11" i="1"/>
  <c r="U183" i="1"/>
  <c r="U185" i="1"/>
  <c r="U26" i="2"/>
  <c r="U188" i="1"/>
  <c r="T193" i="1"/>
  <c r="F100" i="4"/>
  <c r="U190" i="1"/>
  <c r="T186" i="1"/>
  <c r="U193" i="1"/>
  <c r="U189" i="1"/>
  <c r="U180" i="1"/>
  <c r="F53" i="4"/>
  <c r="U186" i="1"/>
  <c r="U184" i="1"/>
  <c r="T172" i="1"/>
  <c r="U177" i="1"/>
  <c r="U169" i="1"/>
  <c r="F17" i="4"/>
  <c r="F80" i="4"/>
  <c r="T170" i="1"/>
  <c r="AA19" i="2"/>
  <c r="U178" i="1"/>
  <c r="U167" i="1"/>
  <c r="V10" i="2"/>
  <c r="U173" i="1"/>
  <c r="U176" i="1"/>
  <c r="F137" i="4"/>
  <c r="V13" i="2"/>
  <c r="V9" i="2"/>
  <c r="U164" i="1"/>
  <c r="F158" i="4"/>
  <c r="U23" i="2"/>
  <c r="U24" i="1"/>
  <c r="T27" i="1"/>
  <c r="V16" i="2"/>
  <c r="V12" i="2"/>
  <c r="V15" i="2"/>
  <c r="U30" i="1"/>
  <c r="U21" i="1"/>
  <c r="U25" i="1"/>
  <c r="U28" i="1"/>
  <c r="T25" i="1"/>
  <c r="U23" i="1"/>
  <c r="U20" i="1"/>
  <c r="U22" i="1"/>
  <c r="V11" i="2"/>
  <c r="V19" i="2"/>
  <c r="U24" i="2"/>
  <c r="T31" i="1"/>
  <c r="F111" i="4"/>
  <c r="F152" i="4"/>
  <c r="V20" i="2"/>
  <c r="U31" i="1"/>
  <c r="V17" i="2"/>
  <c r="F89" i="4"/>
  <c r="V14" i="2"/>
  <c r="U25" i="2"/>
  <c r="U33" i="1"/>
  <c r="Y10" i="2"/>
  <c r="AA10" i="2" s="1"/>
  <c r="F15" i="4"/>
  <c r="F43" i="4"/>
  <c r="U26" i="1"/>
  <c r="U29" i="1"/>
  <c r="U32" i="1"/>
  <c r="U27" i="1"/>
  <c r="T20" i="1"/>
  <c r="U34" i="1"/>
  <c r="T12" i="1"/>
  <c r="T17" i="1"/>
  <c r="F107" i="4"/>
  <c r="AA15" i="2"/>
  <c r="T105" i="1"/>
  <c r="T95" i="1"/>
  <c r="V99" i="1"/>
  <c r="F138" i="4"/>
  <c r="T76" i="1"/>
  <c r="T82" i="1"/>
  <c r="U72" i="1"/>
  <c r="U70" i="1"/>
  <c r="AA13" i="2"/>
  <c r="T71" i="1"/>
  <c r="T70" i="1"/>
  <c r="Z13" i="2"/>
  <c r="Z16" i="2"/>
  <c r="T52" i="1"/>
  <c r="T66" i="1"/>
  <c r="U44" i="1"/>
  <c r="T48" i="1"/>
  <c r="Z12" i="2"/>
  <c r="U47" i="1"/>
  <c r="U48" i="1"/>
  <c r="U43" i="1"/>
  <c r="T44" i="1"/>
  <c r="U82" i="1"/>
  <c r="T74" i="1"/>
  <c r="U76" i="1"/>
  <c r="U73" i="1"/>
  <c r="U79" i="1"/>
  <c r="U80" i="1"/>
  <c r="T73" i="1"/>
  <c r="V83" i="1"/>
  <c r="U71" i="1"/>
  <c r="T72" i="1"/>
  <c r="U68" i="1"/>
  <c r="U69" i="1"/>
  <c r="U78" i="1"/>
  <c r="U74" i="1"/>
  <c r="U75" i="1"/>
  <c r="U77" i="1"/>
  <c r="U81" i="1"/>
  <c r="U94" i="1"/>
  <c r="T94" i="1"/>
  <c r="F20" i="4"/>
  <c r="AA14" i="2"/>
  <c r="U109" i="1"/>
  <c r="U101" i="1"/>
  <c r="U106" i="1"/>
  <c r="F70" i="4"/>
  <c r="F172" i="4"/>
  <c r="U100" i="1"/>
  <c r="U107" i="1"/>
  <c r="F105" i="4"/>
  <c r="T103" i="1"/>
  <c r="T110" i="1"/>
  <c r="U112" i="1"/>
  <c r="U103" i="1"/>
  <c r="U108" i="1"/>
  <c r="T101" i="1"/>
  <c r="U111" i="1"/>
  <c r="U105" i="1"/>
  <c r="S26" i="2"/>
  <c r="T20" i="2"/>
  <c r="T16" i="2"/>
  <c r="S25" i="2"/>
  <c r="T18" i="2"/>
  <c r="T148" i="1"/>
  <c r="T162" i="1"/>
  <c r="U93" i="1"/>
  <c r="U86" i="1"/>
  <c r="U96" i="1"/>
  <c r="U89" i="1"/>
  <c r="U88" i="1"/>
  <c r="U85" i="1"/>
  <c r="U91" i="1"/>
  <c r="U97" i="1"/>
  <c r="U84" i="1"/>
  <c r="U90" i="1"/>
  <c r="U87" i="1"/>
  <c r="U92" i="1"/>
  <c r="U98" i="1"/>
  <c r="U95" i="1"/>
  <c r="U104" i="1"/>
  <c r="F167" i="4"/>
  <c r="T114" i="1"/>
  <c r="F81" i="4"/>
  <c r="T100" i="1"/>
  <c r="U102" i="1"/>
  <c r="T106" i="1"/>
  <c r="U113" i="1"/>
  <c r="F163" i="4"/>
  <c r="T112" i="1"/>
  <c r="V115" i="1"/>
  <c r="U114" i="1"/>
  <c r="U136" i="1"/>
  <c r="U144" i="1"/>
  <c r="T145" i="1"/>
  <c r="V147" i="1"/>
  <c r="S24" i="2"/>
  <c r="T149" i="1"/>
  <c r="T15" i="2"/>
  <c r="T19" i="2"/>
  <c r="T14" i="2"/>
  <c r="T13" i="2"/>
  <c r="T154" i="1"/>
  <c r="U155" i="1"/>
  <c r="T10" i="2"/>
  <c r="S23" i="2"/>
  <c r="T12" i="2"/>
  <c r="T11" i="2"/>
  <c r="T9" i="2"/>
  <c r="R13" i="2"/>
  <c r="R12" i="2"/>
  <c r="Q25" i="2"/>
  <c r="R11" i="2"/>
  <c r="Q26" i="2"/>
  <c r="R10" i="2"/>
  <c r="R14" i="2"/>
  <c r="Q24" i="2"/>
  <c r="R9" i="2"/>
  <c r="R15" i="2"/>
  <c r="Q23" i="2"/>
  <c r="R20" i="2"/>
  <c r="R17" i="2"/>
  <c r="R19" i="2"/>
  <c r="R18" i="2"/>
  <c r="D16" i="2"/>
  <c r="AA11" i="2"/>
  <c r="C25" i="2"/>
  <c r="U42" i="1"/>
  <c r="U38" i="1"/>
  <c r="U46" i="1"/>
  <c r="U37" i="1"/>
  <c r="F156" i="4"/>
  <c r="U45" i="1"/>
  <c r="T43" i="1"/>
  <c r="U36" i="1"/>
  <c r="U39" i="1"/>
  <c r="F154" i="4"/>
  <c r="T41" i="1"/>
  <c r="F29" i="4"/>
  <c r="U40" i="1"/>
  <c r="U50" i="1"/>
  <c r="U49" i="1"/>
  <c r="D11" i="2"/>
  <c r="U41" i="1"/>
  <c r="C24" i="2"/>
  <c r="D10" i="2"/>
  <c r="D13" i="2"/>
  <c r="D14" i="2"/>
  <c r="D12" i="2"/>
  <c r="D15" i="2"/>
  <c r="T61" i="1"/>
  <c r="D20" i="2"/>
  <c r="D18" i="2"/>
  <c r="C23" i="2"/>
  <c r="D17" i="2"/>
  <c r="T57" i="1"/>
  <c r="U61" i="1"/>
  <c r="U64" i="1"/>
  <c r="C26" i="2"/>
  <c r="D19" i="2"/>
  <c r="T56" i="1"/>
  <c r="H17" i="2"/>
  <c r="G23" i="2"/>
  <c r="H16" i="2"/>
  <c r="H20" i="2"/>
  <c r="AA12" i="2"/>
  <c r="H14" i="2"/>
  <c r="H10" i="2"/>
  <c r="G24" i="2"/>
  <c r="H12" i="2"/>
  <c r="G25" i="2"/>
  <c r="H9" i="2"/>
  <c r="G26" i="2"/>
  <c r="H19" i="2"/>
  <c r="H18" i="2"/>
  <c r="H13" i="2"/>
  <c r="H15" i="2"/>
  <c r="U59" i="1"/>
  <c r="U58" i="1"/>
  <c r="U52" i="1"/>
  <c r="U62" i="1"/>
  <c r="U55" i="1"/>
  <c r="T63" i="1"/>
  <c r="U54" i="1"/>
  <c r="U53" i="1"/>
  <c r="U60" i="1"/>
  <c r="T65" i="1"/>
  <c r="U63" i="1"/>
  <c r="U66" i="1"/>
  <c r="U65" i="1"/>
  <c r="T55" i="1"/>
  <c r="U56" i="1"/>
  <c r="U57" i="1"/>
  <c r="M17" i="2"/>
  <c r="T142" i="1"/>
  <c r="T143" i="1"/>
  <c r="T146" i="1"/>
  <c r="U139" i="1"/>
  <c r="T139" i="1"/>
  <c r="T137" i="1"/>
  <c r="U142" i="1"/>
  <c r="T134" i="1"/>
  <c r="T135" i="1"/>
  <c r="U145" i="1"/>
  <c r="U133" i="1"/>
  <c r="U146" i="1"/>
  <c r="T132" i="1"/>
  <c r="F88" i="4"/>
  <c r="P18" i="2"/>
  <c r="P14" i="2"/>
  <c r="P9" i="2"/>
  <c r="P17" i="2"/>
  <c r="O23" i="2"/>
  <c r="P19" i="2"/>
  <c r="P20" i="2"/>
  <c r="P13" i="2"/>
  <c r="P11" i="2"/>
  <c r="O26" i="2"/>
  <c r="P10" i="2"/>
  <c r="O24" i="2"/>
  <c r="P16" i="2"/>
  <c r="P12" i="2"/>
  <c r="O25" i="2"/>
  <c r="T161" i="1"/>
  <c r="T160" i="1"/>
  <c r="U132" i="1"/>
  <c r="U138" i="1"/>
  <c r="U143" i="1"/>
  <c r="U135" i="1"/>
  <c r="U140" i="1"/>
  <c r="U134" i="1"/>
  <c r="T136" i="1"/>
  <c r="U137" i="1"/>
  <c r="U141" i="1"/>
  <c r="J9" i="2"/>
  <c r="J20" i="2"/>
  <c r="J15" i="2"/>
  <c r="J14" i="2"/>
  <c r="J19" i="2"/>
  <c r="I26" i="2"/>
  <c r="J10" i="2"/>
  <c r="I23" i="2"/>
  <c r="J18" i="2"/>
  <c r="J16" i="2"/>
  <c r="J13" i="2"/>
  <c r="J11" i="2"/>
  <c r="I24" i="2"/>
  <c r="I25" i="2"/>
  <c r="J17" i="2"/>
  <c r="U152" i="1"/>
  <c r="U159" i="1"/>
  <c r="U157" i="1"/>
  <c r="U161" i="1"/>
  <c r="T155" i="1"/>
  <c r="L18" i="2"/>
  <c r="L16" i="2"/>
  <c r="L9" i="2"/>
  <c r="AA18" i="2"/>
  <c r="L19" i="2"/>
  <c r="L20" i="2"/>
  <c r="K24" i="2"/>
  <c r="L12" i="2"/>
  <c r="K25" i="2"/>
  <c r="L15" i="2"/>
  <c r="L14" i="2"/>
  <c r="L10" i="2"/>
  <c r="L11" i="2"/>
  <c r="L17" i="2"/>
  <c r="K23" i="2"/>
  <c r="K26" i="2"/>
  <c r="U158" i="1"/>
  <c r="U149" i="1"/>
  <c r="F37" i="4"/>
  <c r="U156" i="1"/>
  <c r="T153" i="1"/>
  <c r="V163" i="1"/>
  <c r="U154" i="1"/>
  <c r="T151" i="1"/>
  <c r="U148" i="1"/>
  <c r="U150" i="1"/>
  <c r="U153" i="1"/>
  <c r="U162" i="1"/>
  <c r="F57" i="4"/>
  <c r="U151" i="1"/>
  <c r="U160" i="1"/>
  <c r="Y23" i="2" l="1"/>
  <c r="Y25" i="2"/>
  <c r="Z19" i="2"/>
  <c r="Z14" i="2"/>
  <c r="AB14" i="2" s="1"/>
  <c r="Z15" i="2"/>
  <c r="Z11" i="2"/>
  <c r="Y24" i="2"/>
  <c r="Y26" i="2"/>
  <c r="Z17" i="2"/>
  <c r="Z9" i="2"/>
  <c r="Z10" i="2"/>
  <c r="Z18" i="2"/>
  <c r="G7" i="4"/>
  <c r="G52" i="4"/>
  <c r="N13" i="2"/>
  <c r="AB13" i="2" s="1"/>
  <c r="N15" i="2"/>
  <c r="N12" i="2"/>
  <c r="AB12" i="2" s="1"/>
  <c r="M26" i="2"/>
  <c r="N10" i="2"/>
  <c r="N17" i="2"/>
  <c r="N9" i="2"/>
  <c r="M23" i="2"/>
  <c r="M25" i="2"/>
  <c r="N18" i="2"/>
  <c r="M24" i="2"/>
  <c r="N11" i="2"/>
  <c r="AB11" i="2" s="1"/>
  <c r="N16" i="2"/>
  <c r="AB16" i="2" s="1"/>
  <c r="N20" i="2"/>
  <c r="AB20" i="2" s="1"/>
  <c r="N19" i="2"/>
  <c r="AA17" i="2"/>
  <c r="AA22" i="2" s="1"/>
  <c r="G31" i="4"/>
  <c r="G173" i="4"/>
  <c r="G84" i="4"/>
  <c r="G183" i="4"/>
  <c r="G110" i="4"/>
  <c r="G61" i="4"/>
  <c r="G107" i="4"/>
  <c r="G104" i="4"/>
  <c r="G178" i="4"/>
  <c r="G117" i="4"/>
  <c r="G79" i="4"/>
  <c r="G101" i="4"/>
  <c r="G51" i="4"/>
  <c r="G76" i="4"/>
  <c r="G6" i="4"/>
  <c r="G47" i="4"/>
  <c r="G93" i="4"/>
  <c r="G165" i="4"/>
  <c r="G95" i="4"/>
  <c r="G57" i="4"/>
  <c r="G81" i="4"/>
  <c r="G170" i="4"/>
  <c r="G180" i="4"/>
  <c r="G118" i="4"/>
  <c r="G172" i="4"/>
  <c r="G50" i="4"/>
  <c r="G28" i="4"/>
  <c r="G171" i="4"/>
  <c r="G120" i="4"/>
  <c r="G26" i="4"/>
  <c r="G108" i="4"/>
  <c r="G85" i="4"/>
  <c r="G90" i="4"/>
  <c r="G94" i="4"/>
  <c r="G24" i="4"/>
  <c r="G87" i="4"/>
  <c r="G168" i="4"/>
  <c r="G33" i="4"/>
  <c r="G113" i="4"/>
  <c r="G5" i="4"/>
  <c r="G129" i="4"/>
  <c r="G66" i="4"/>
  <c r="G141" i="4"/>
  <c r="G17" i="4"/>
  <c r="G96" i="4"/>
  <c r="G169" i="4"/>
  <c r="G128" i="4"/>
  <c r="G46" i="4"/>
  <c r="G92" i="4"/>
  <c r="G149" i="4"/>
  <c r="G153" i="4"/>
  <c r="G55" i="4"/>
  <c r="G15" i="4"/>
  <c r="G58" i="4"/>
  <c r="G71" i="4"/>
  <c r="G131" i="4"/>
  <c r="G32" i="4"/>
  <c r="G121" i="4"/>
  <c r="G21" i="4"/>
  <c r="G175" i="4"/>
  <c r="G49" i="4"/>
  <c r="G77" i="4"/>
  <c r="G179" i="4"/>
  <c r="G150" i="4"/>
  <c r="G174" i="4"/>
  <c r="G109" i="4"/>
  <c r="G152" i="4"/>
  <c r="G136" i="4"/>
  <c r="G167" i="4"/>
  <c r="G25" i="4"/>
  <c r="G103" i="4"/>
  <c r="G112" i="4"/>
  <c r="G14" i="4"/>
  <c r="G30" i="4"/>
  <c r="G119" i="4"/>
  <c r="G19" i="4"/>
  <c r="G98" i="4"/>
  <c r="G9" i="4"/>
  <c r="G74" i="4"/>
  <c r="G126" i="4"/>
  <c r="G181" i="4"/>
  <c r="G134" i="4"/>
  <c r="G116" i="4"/>
  <c r="G43" i="4"/>
  <c r="G144" i="4"/>
  <c r="G20" i="4"/>
  <c r="G102" i="4"/>
  <c r="G122" i="4"/>
  <c r="G158" i="4"/>
  <c r="G27" i="4"/>
  <c r="G142" i="4"/>
  <c r="G69" i="4"/>
  <c r="G59" i="4"/>
  <c r="G177" i="4"/>
  <c r="G130" i="4"/>
  <c r="G148" i="4"/>
  <c r="G146" i="4"/>
  <c r="G72" i="4"/>
  <c r="G10" i="4"/>
  <c r="G29" i="4"/>
  <c r="G8" i="4"/>
  <c r="G156" i="4"/>
  <c r="G106" i="4"/>
  <c r="G124" i="4"/>
  <c r="G163" i="4"/>
  <c r="G99" i="4"/>
  <c r="G65" i="4"/>
  <c r="G45" i="4"/>
  <c r="G164" i="4"/>
  <c r="G36" i="4"/>
  <c r="G155" i="4"/>
  <c r="G100" i="4"/>
  <c r="G13" i="4"/>
  <c r="G83" i="4"/>
  <c r="G147" i="4"/>
  <c r="G111" i="4"/>
  <c r="G176" i="4"/>
  <c r="G91" i="4"/>
  <c r="G123" i="4"/>
  <c r="G41" i="4"/>
  <c r="G115" i="4"/>
  <c r="G23" i="4"/>
  <c r="G97" i="4"/>
  <c r="G54" i="4"/>
  <c r="G125" i="4"/>
  <c r="G48" i="4"/>
  <c r="G159" i="4"/>
  <c r="G34" i="4"/>
  <c r="G133" i="4"/>
  <c r="G63" i="4"/>
  <c r="G42" i="4"/>
  <c r="G60" i="4"/>
  <c r="G40" i="4"/>
  <c r="G137" i="4"/>
  <c r="G138" i="4"/>
  <c r="G78" i="4"/>
  <c r="G80" i="4"/>
  <c r="G161" i="4"/>
  <c r="G38" i="4"/>
  <c r="G160" i="4"/>
  <c r="G39" i="4"/>
  <c r="G162" i="4"/>
  <c r="G35" i="4"/>
  <c r="G44" i="4"/>
  <c r="G56" i="4"/>
  <c r="G86" i="4"/>
  <c r="G139" i="4"/>
  <c r="G154" i="4"/>
  <c r="G143" i="4"/>
  <c r="G67" i="4"/>
  <c r="G140" i="4"/>
  <c r="G75" i="4"/>
  <c r="G151" i="4"/>
  <c r="G157" i="4"/>
  <c r="G62" i="4"/>
  <c r="G82" i="4"/>
  <c r="G132" i="4"/>
  <c r="G12" i="4"/>
  <c r="G88" i="4"/>
  <c r="G166" i="4"/>
  <c r="G73" i="4"/>
  <c r="G68" i="4"/>
  <c r="G135" i="4"/>
  <c r="G145" i="4"/>
  <c r="G105" i="4"/>
  <c r="G182" i="4"/>
  <c r="G127" i="4"/>
  <c r="G114" i="4"/>
  <c r="G37" i="4"/>
  <c r="G89" i="4"/>
  <c r="G4" i="4"/>
  <c r="G18" i="4"/>
  <c r="G16" i="4"/>
  <c r="G22" i="4"/>
  <c r="G11" i="4"/>
  <c r="G53" i="4"/>
  <c r="G70" i="4"/>
  <c r="G64" i="4"/>
  <c r="AA23" i="2" l="1"/>
  <c r="AB9" i="2"/>
  <c r="AB15" i="2"/>
  <c r="AB18" i="2"/>
  <c r="AB19" i="2"/>
  <c r="AC19" i="2" s="1"/>
  <c r="AB17" i="2"/>
  <c r="AB10" i="2"/>
  <c r="AC20" i="2" s="1"/>
  <c r="AC17" i="2"/>
  <c r="AC18" i="2"/>
  <c r="AC15" i="2" l="1"/>
  <c r="AC14" i="2"/>
  <c r="AC12" i="2"/>
  <c r="AC9" i="2"/>
  <c r="AC11" i="2"/>
  <c r="AC16" i="2"/>
  <c r="AC10" i="2"/>
  <c r="AC13" i="2"/>
</calcChain>
</file>

<file path=xl/sharedStrings.xml><?xml version="1.0" encoding="utf-8"?>
<sst xmlns="http://schemas.openxmlformats.org/spreadsheetml/2006/main" count="864" uniqueCount="400">
  <si>
    <t>KMF</t>
  </si>
  <si>
    <t>U3V</t>
  </si>
  <si>
    <t>POŘADÍ V DOMOVSKÉM FOTOKLUBU</t>
  </si>
  <si>
    <t>Zlín</t>
  </si>
  <si>
    <t>Ostrava</t>
  </si>
  <si>
    <t>Bohumín</t>
  </si>
  <si>
    <t>Havířov</t>
  </si>
  <si>
    <t>Vsetín</t>
  </si>
  <si>
    <t>Znojmo</t>
  </si>
  <si>
    <t>Ivančice</t>
  </si>
  <si>
    <t>U3V Brno</t>
  </si>
  <si>
    <t>Kuřim</t>
  </si>
  <si>
    <t>OST</t>
  </si>
  <si>
    <t>BOH</t>
  </si>
  <si>
    <t>HAV</t>
  </si>
  <si>
    <t>VSE</t>
  </si>
  <si>
    <t>ZLIN</t>
  </si>
  <si>
    <t>OTR</t>
  </si>
  <si>
    <t>ZNO</t>
  </si>
  <si>
    <t>KUŘ</t>
  </si>
  <si>
    <t>ŽĎÁR</t>
  </si>
  <si>
    <t>IVAN</t>
  </si>
  <si>
    <t>název fotografie</t>
  </si>
  <si>
    <t>autor</t>
  </si>
  <si>
    <t>Otrokovice</t>
  </si>
  <si>
    <t>Fotoklub Ostrava</t>
  </si>
  <si>
    <t>Žďár n.S.</t>
  </si>
  <si>
    <t>získané body CELKEM</t>
  </si>
  <si>
    <t>součet pořadí</t>
  </si>
  <si>
    <t>konečné pořadí</t>
  </si>
  <si>
    <t>účastník</t>
  </si>
  <si>
    <t>body</t>
  </si>
  <si>
    <t>udělené body celkem</t>
  </si>
  <si>
    <t>udělené maximum</t>
  </si>
  <si>
    <t>udělené minimum</t>
  </si>
  <si>
    <t>Fotoklub Bohumín</t>
  </si>
  <si>
    <t>Fotoklub Havířov</t>
  </si>
  <si>
    <t>Fotoklub Vsetín</t>
  </si>
  <si>
    <t>Fotoklub Beseda Otrokovice</t>
  </si>
  <si>
    <t>Fotoklub Znojmo</t>
  </si>
  <si>
    <t>Fotoklub U3V VUT Brno</t>
  </si>
  <si>
    <t>Fotoklub Kuřim</t>
  </si>
  <si>
    <t>Fotoklub Freeland Žďár nad Sázavou</t>
  </si>
  <si>
    <t>Fotoklub OKAMŽIKY-S Zlín</t>
  </si>
  <si>
    <t>Fotoklub Ivančice - FotKI</t>
  </si>
  <si>
    <t>Klub Moravských fotografů</t>
  </si>
  <si>
    <t>BESEDA Otrokovice</t>
  </si>
  <si>
    <t>OKAMŽIKY-S Zlín</t>
  </si>
  <si>
    <t>Ivančice FotKI</t>
  </si>
  <si>
    <t>U3V VUT Brno</t>
  </si>
  <si>
    <t>Freeland Žďár n.S.</t>
  </si>
  <si>
    <t>pořadí</t>
  </si>
  <si>
    <t>součty zavzorcovány</t>
  </si>
  <si>
    <t>&lt;  kontrolní součet řádek</t>
  </si>
  <si>
    <t>&lt;  kontrolní součet sloupec</t>
  </si>
  <si>
    <t>průměr uděleného hodnocení</t>
  </si>
  <si>
    <t>Bodové hodnocení fotografií 19. ročníku MSMO 2020 - 2021</t>
  </si>
  <si>
    <t>Konečný Milan</t>
  </si>
  <si>
    <t>Modrá hodinka</t>
  </si>
  <si>
    <t>Chvátilová Karla</t>
  </si>
  <si>
    <t>Samotář</t>
  </si>
  <si>
    <t>V důlku</t>
  </si>
  <si>
    <t>Paláčková Jana</t>
  </si>
  <si>
    <t>Večerní Telč</t>
  </si>
  <si>
    <t>Vaněk Jiří</t>
  </si>
  <si>
    <t>Podhledy</t>
  </si>
  <si>
    <t>Teglová Jarmila</t>
  </si>
  <si>
    <t>Mechová</t>
  </si>
  <si>
    <t>Hurytová Milena</t>
  </si>
  <si>
    <t>Schody</t>
  </si>
  <si>
    <t>Cicvárek Jiří</t>
  </si>
  <si>
    <t>V tržnici</t>
  </si>
  <si>
    <t>Na suchu</t>
  </si>
  <si>
    <t>Léto</t>
  </si>
  <si>
    <t>Odehnalová Růžena</t>
  </si>
  <si>
    <t>Západ slunce u mirabelek</t>
  </si>
  <si>
    <t>Drholec Ludvík</t>
  </si>
  <si>
    <t>Volnost</t>
  </si>
  <si>
    <t>Za oknem</t>
  </si>
  <si>
    <t>Čekání</t>
  </si>
  <si>
    <t>Cesta vzhůru</t>
  </si>
  <si>
    <t>Suchý Richard</t>
  </si>
  <si>
    <t>Linie</t>
  </si>
  <si>
    <t>Kuk</t>
  </si>
  <si>
    <t>Ráno</t>
  </si>
  <si>
    <t>Vermouzek Hynek</t>
  </si>
  <si>
    <t>Krajina</t>
  </si>
  <si>
    <t>Kostelík</t>
  </si>
  <si>
    <t>Šubert Jaroslav</t>
  </si>
  <si>
    <t>Tkanina</t>
  </si>
  <si>
    <t>Suk</t>
  </si>
  <si>
    <t>Dveře</t>
  </si>
  <si>
    <t>Orosený</t>
  </si>
  <si>
    <t>Buček Josef</t>
  </si>
  <si>
    <t>Vyřazen z provozu</t>
  </si>
  <si>
    <t>Bortlík Pavel</t>
  </si>
  <si>
    <t>Nesmělý pár</t>
  </si>
  <si>
    <t>Masařík Roman</t>
  </si>
  <si>
    <t>Po modré</t>
  </si>
  <si>
    <t>Ferov Milan</t>
  </si>
  <si>
    <t>Socha</t>
  </si>
  <si>
    <t>Světlo a stín</t>
  </si>
  <si>
    <t>V okně</t>
  </si>
  <si>
    <t>Hurbánek Ivan</t>
  </si>
  <si>
    <t>Nenasyta</t>
  </si>
  <si>
    <t>Rožnovská Jana</t>
  </si>
  <si>
    <t>Odlesk zašlé slávy</t>
  </si>
  <si>
    <t>Hamža Viktor</t>
  </si>
  <si>
    <t>Hvězdný skok</t>
  </si>
  <si>
    <t>Špaček Pavel</t>
  </si>
  <si>
    <t>V tunelu</t>
  </si>
  <si>
    <t>Bakóová Lenka</t>
  </si>
  <si>
    <t>Volání</t>
  </si>
  <si>
    <t>Lýsková Eliška</t>
  </si>
  <si>
    <t>Tajemství</t>
  </si>
  <si>
    <t>Domeček na hladině</t>
  </si>
  <si>
    <t>Sláma Jiří</t>
  </si>
  <si>
    <t>Abstrakce</t>
  </si>
  <si>
    <t>Nesvadba Pavel</t>
  </si>
  <si>
    <t>Cesta do neznáma</t>
  </si>
  <si>
    <t>Soldán Petr</t>
  </si>
  <si>
    <t>Zastávka pouliční dráhy</t>
  </si>
  <si>
    <t>Taneční …</t>
  </si>
  <si>
    <t>Šindelář Pavel</t>
  </si>
  <si>
    <t>Svítání Dettifoss</t>
  </si>
  <si>
    <t>Hraunfjördur Lake</t>
  </si>
  <si>
    <t>Kolovratník Alexandr</t>
  </si>
  <si>
    <t>Aurora borealis</t>
  </si>
  <si>
    <t>Boží oko</t>
  </si>
  <si>
    <t>Holčák Štěpán</t>
  </si>
  <si>
    <t>Oheň</t>
  </si>
  <si>
    <t>Kaluža Lubor</t>
  </si>
  <si>
    <t>Portrét</t>
  </si>
  <si>
    <t>Kusák Daniel</t>
  </si>
  <si>
    <t>Pouliční radosti</t>
  </si>
  <si>
    <t>Kvapil Jaroslav</t>
  </si>
  <si>
    <t>Šedá</t>
  </si>
  <si>
    <t>Látal František</t>
  </si>
  <si>
    <t>Michelfeit Luděk</t>
  </si>
  <si>
    <t>Patriot</t>
  </si>
  <si>
    <t>Pšeja Patrik</t>
  </si>
  <si>
    <t>Sandra</t>
  </si>
  <si>
    <t>Monika</t>
  </si>
  <si>
    <t>Siegel Oldřich</t>
  </si>
  <si>
    <t>První letní den</t>
  </si>
  <si>
    <t>Dnes ráno</t>
  </si>
  <si>
    <t>Setkání</t>
  </si>
  <si>
    <t>Cesta, strom a ptáci</t>
  </si>
  <si>
    <t>Schodiště</t>
  </si>
  <si>
    <t>Skřivánek Martin</t>
  </si>
  <si>
    <t>Zátiší</t>
  </si>
  <si>
    <t>Musilová Romana</t>
  </si>
  <si>
    <t>Tvář</t>
  </si>
  <si>
    <t>Sluka Václav</t>
  </si>
  <si>
    <t>Polášková Vladimíra</t>
  </si>
  <si>
    <t>Na pírku</t>
  </si>
  <si>
    <t>Übelauer Kamil</t>
  </si>
  <si>
    <t>Zjizvená tvář hornické krajiny</t>
  </si>
  <si>
    <t>Noční Lavaredo</t>
  </si>
  <si>
    <t>Sýkora Ladislav</t>
  </si>
  <si>
    <t>Lennonův odkaz</t>
  </si>
  <si>
    <t>Superúplněk</t>
  </si>
  <si>
    <t>Schindler Vlastimil</t>
  </si>
  <si>
    <t>Páskovka žíhaná</t>
  </si>
  <si>
    <t>Focení v mlze</t>
  </si>
  <si>
    <t>Nohel Jiří</t>
  </si>
  <si>
    <t>Ranní procházka</t>
  </si>
  <si>
    <t>Chapčák Rostislav</t>
  </si>
  <si>
    <t>Torpedownia</t>
  </si>
  <si>
    <t>Kouzelné dětství</t>
  </si>
  <si>
    <t>Žyrek Petr</t>
  </si>
  <si>
    <t>Kašna</t>
  </si>
  <si>
    <t>Svítá</t>
  </si>
  <si>
    <t>Hájek Radislav</t>
  </si>
  <si>
    <t>Žena</t>
  </si>
  <si>
    <t>Polibek</t>
  </si>
  <si>
    <t>Korbiel Karel</t>
  </si>
  <si>
    <t>Zamyšlená</t>
  </si>
  <si>
    <t>Lenivé odpoledne</t>
  </si>
  <si>
    <t>Piechowicz Petr</t>
  </si>
  <si>
    <t>V záři reflektorů</t>
  </si>
  <si>
    <t>Hráč</t>
  </si>
  <si>
    <t>Pohladit skálu</t>
  </si>
  <si>
    <t>Mistr fotografického řemesla</t>
  </si>
  <si>
    <t>Pekárek Ladislav</t>
  </si>
  <si>
    <t>Bez názvu</t>
  </si>
  <si>
    <t>Hodina po odjezdu</t>
  </si>
  <si>
    <t>Bouře nad městem</t>
  </si>
  <si>
    <t>Motýlek</t>
  </si>
  <si>
    <t>Wagner Josef</t>
  </si>
  <si>
    <t>Bez domova</t>
  </si>
  <si>
    <t>Stáří</t>
  </si>
  <si>
    <t>Vítězství slunce</t>
  </si>
  <si>
    <t>Živá a kamenná krása</t>
  </si>
  <si>
    <t>19. ročník Moravskoslezského mapového okruhu - celkové výsledky fotoklubů</t>
  </si>
  <si>
    <t>ručně vyplňovat pouze hodnoty bodů pro jednotlivé fotografie (bílá pole) a po každé aktualizaci údajů nezapomenout na uložení CTRL + S!</t>
  </si>
  <si>
    <t>&lt; hodnota se ukáže až po posledním kole</t>
  </si>
  <si>
    <t>&lt; správná hodnota až po posledním kole</t>
  </si>
  <si>
    <t>Vysvětlivky</t>
  </si>
  <si>
    <t>udělěné minimum</t>
  </si>
  <si>
    <t>POZOR! Celé je to zavzorcováno !!! Nic se zde nezadává ručně - veškerá data se automaticky načítají a vyhodnocují z údajů v prvním listu "Bodové hodnocení fotografií" !!!</t>
  </si>
  <si>
    <t>řádek</t>
  </si>
  <si>
    <t>sloupec</t>
  </si>
  <si>
    <t>Hodnota se průběžně aktualizuje po každém zadání hodnot do bodového hodnocení fotografií (první list)</t>
  </si>
  <si>
    <t>Tato hodnota se v tabulce objeví až po posledním kole. Do té doby tam vždy bude existovat nějaká "vstupní" nula. Vzorec nevyhodnocuje "minimum z dosud udělené hodnoty" - možná to jde, ale nevím jak.</t>
  </si>
  <si>
    <t>pořadí (u každého fotoklubu)</t>
  </si>
  <si>
    <t>Číslo se průběžně aktualizuje vždy po každém zadání hodnot do bodového hodnocení fotografií, v průběhu ročníku jde ale o značně zkreslený údaj. Teprve po zadání všech hodnocení v posledním kole bude tento údaj definitivní.</t>
  </si>
  <si>
    <t xml:space="preserve">Údaj se průběžně mění vždy po každém zadání bodového hodnocení fotografií, výsledek je ale potřeba považovat za relevantní až v okamžiku úplného dokončení celého ročníku. </t>
  </si>
  <si>
    <t>V řádcích je uvedeno, jaká hodnocení daný fotoklub obdržel od ostatních účastníků a jakého umístění kde dosáhl.</t>
  </si>
  <si>
    <t>Ve sloupcích je uvedeno, jak daný fotoklub hodnotil ostatní účastníky, kolik udělil celkem bodů, jaké maximum a minimum udělil a jaký je průměr jeho hodnocení map ostatních účastníků. Lze vyčíst i pořadí, kterého u něj dosáhli ostatní účastníci.</t>
  </si>
  <si>
    <t>Data se průběžně aktualizují po každém zadání hodnocení v předchozím listu. Výsledky jsou ale relevantní až po kompletním vyplnění celé tabulky "Bodové hodnocení fotografií" !!!</t>
  </si>
  <si>
    <t>Správná hodnota se v tabulce objeví až po posledním kole. Do té doby bude průměr stále ovlivňovat řada zbývajících "vstupních" nul. Vzorec nevyhodnocuje "průměr z dosud udělených hodnot" - možná to jde, ale nevím jak.</t>
  </si>
  <si>
    <t>Hodnoty se automaticky generují po každém vloženém bodovém hodnocení fotografií a jsou průběžné. Nejvyšší hodnoty setrvávají v řádcích, kde ještě nebylo hodnoceno (v bodech je nula). Vše se řádně srovná až po posledním kole.</t>
  </si>
  <si>
    <t>Ve sloupci "BODY celkem" se během zadávání jednotlivých hodnocení objevují některé hodnoty podbarvené modře nebo oranžově. Nevšímat si toho! Neustále se to bude měnit, dokud nebude zadáno úplně vše. Je to tam nastavené už z výchozí tabulky tak (a já nevím jak), že se po zadání kompletních výsledků zvýrazní oranžově nejlepší fotografie v rámci každého fotoklubu a modře mají být zvýrazněny tři nejlepší fotografie celkově ze všech. Takže než to bude komplet - IGNOROVAT!</t>
  </si>
  <si>
    <t>průměrná hodnota bodů u každé fotografie bude uvedena správně až po zadání všech hodnocení. Do té doby je to zkreslený údaj.</t>
  </si>
  <si>
    <t>BODY celkem, průměrná hodnota a pořadí v rámci svého fotoklubu se průběžně aktualizují po každém zadaném hodnocení</t>
  </si>
  <si>
    <t>pod seznamem fotografií každého fotoklubu je skrytý řádek s kontrolními součty! Tyto součty jsou načítány do tabulky s výsledky fotoklubů (další list). Tyto vzorce nesmějí být v žádném případě narušeny, jinak bude zle a celá výsledovka v háji!!!  Proto jsou řádky raději skryty, aby při zadávání bodů nedošlo k nechtěnému přepsání vzorců nějakými pevnými daty. Řádky lze samozřejmě zobrazit (běžně nebo pomocí filtru), ale doporučuji je nechat raději trvale skryté. Nebo je ZAMKNOUT.</t>
  </si>
  <si>
    <t xml:space="preserve">   Ostrava</t>
  </si>
  <si>
    <t xml:space="preserve">   Bohumín</t>
  </si>
  <si>
    <t xml:space="preserve">   Havířov</t>
  </si>
  <si>
    <t xml:space="preserve">   Otrokovice</t>
  </si>
  <si>
    <t xml:space="preserve">   Zlín</t>
  </si>
  <si>
    <t xml:space="preserve">   Vsetín</t>
  </si>
  <si>
    <t xml:space="preserve">   Znojmo</t>
  </si>
  <si>
    <t xml:space="preserve">   Ivančice</t>
  </si>
  <si>
    <t xml:space="preserve">   U3V VUT Brno</t>
  </si>
  <si>
    <t xml:space="preserve">   KMF</t>
  </si>
  <si>
    <t xml:space="preserve">   Kuřim</t>
  </si>
  <si>
    <t xml:space="preserve">   Žďár nad Sázavou</t>
  </si>
  <si>
    <t xml:space="preserve">   BODY celkem</t>
  </si>
  <si>
    <t xml:space="preserve">   průměrná hodnota</t>
  </si>
  <si>
    <t xml:space="preserve">   číslo fotografie</t>
  </si>
  <si>
    <t xml:space="preserve">   fotoklub</t>
  </si>
  <si>
    <t>Cesta</t>
  </si>
  <si>
    <t>Skorokříž</t>
  </si>
  <si>
    <t>Bohové dotýkající se nebes</t>
  </si>
  <si>
    <t>Vidím dotácje</t>
  </si>
  <si>
    <t>Zašlá sláva</t>
  </si>
  <si>
    <t>Soutok</t>
  </si>
  <si>
    <t>Slibový oheň</t>
  </si>
  <si>
    <t>Po sezóně</t>
  </si>
  <si>
    <t>Jan Hrubý - houslista</t>
  </si>
  <si>
    <t>Ráno v údolí</t>
  </si>
  <si>
    <t>Podzimní</t>
  </si>
  <si>
    <t>Kosatec</t>
  </si>
  <si>
    <t>Plameňák</t>
  </si>
  <si>
    <t>Cestou</t>
  </si>
  <si>
    <t>K jádru věci</t>
  </si>
  <si>
    <t>Pohled</t>
  </si>
  <si>
    <t>BOUŘE</t>
  </si>
  <si>
    <t>NA LOVU</t>
  </si>
  <si>
    <t>NÁDHERNÁ</t>
  </si>
  <si>
    <t>PŘED BAREM</t>
  </si>
  <si>
    <t>NA LODI</t>
  </si>
  <si>
    <t>LIŠKA</t>
  </si>
  <si>
    <t>ODPOČINEK</t>
  </si>
  <si>
    <t>TOMÁŠ KLUS</t>
  </si>
  <si>
    <t>PRŠÍ - NEPRŠÍ</t>
  </si>
  <si>
    <t>ZAHRADNÍ ZÁTIŠÍ</t>
  </si>
  <si>
    <t>POHLED</t>
  </si>
  <si>
    <t>POHÁR S OVOCEM</t>
  </si>
  <si>
    <t>SOUHRA TVARŮ</t>
  </si>
  <si>
    <t>SNĚNÍ</t>
  </si>
  <si>
    <t>VISACÍ ZÁMEK</t>
  </si>
  <si>
    <t>Sedláčková Marie</t>
  </si>
  <si>
    <t>Malach Miloslav</t>
  </si>
  <si>
    <t>Hujňák Jindřich</t>
  </si>
  <si>
    <t>Mazenauer Roman</t>
  </si>
  <si>
    <t>Přibil Eduard</t>
  </si>
  <si>
    <t>Šuler Jan</t>
  </si>
  <si>
    <t>Stehlík Pavel</t>
  </si>
  <si>
    <t>Coufal Jiří</t>
  </si>
  <si>
    <t>Zastavení na schodišti</t>
  </si>
  <si>
    <t>Barbora</t>
  </si>
  <si>
    <t>Snad někdy</t>
  </si>
  <si>
    <t>Těžké začátky</t>
  </si>
  <si>
    <t>Mistr pod sprchou</t>
  </si>
  <si>
    <t>Skokan</t>
  </si>
  <si>
    <t>S vervou</t>
  </si>
  <si>
    <t>V zámeckém parku</t>
  </si>
  <si>
    <t>Na konci města-na začátku přírody</t>
  </si>
  <si>
    <t>Ocelové město</t>
  </si>
  <si>
    <t>Lidé Ostravy</t>
  </si>
  <si>
    <t>Stín</t>
  </si>
  <si>
    <t>Kamarád</t>
  </si>
  <si>
    <t>Před vystoupením</t>
  </si>
  <si>
    <t>Soulová</t>
  </si>
  <si>
    <t>Pašek Eda</t>
  </si>
  <si>
    <t>Bártová Eva</t>
  </si>
  <si>
    <t>Havlíček Franta</t>
  </si>
  <si>
    <t>Mutinová Iveta</t>
  </si>
  <si>
    <t>Celuch Jaroslav</t>
  </si>
  <si>
    <t>Čichoň Tomáš</t>
  </si>
  <si>
    <t>Vícha Milan</t>
  </si>
  <si>
    <t>Vavřík Ladislav</t>
  </si>
  <si>
    <t>Smékal Martin</t>
  </si>
  <si>
    <t>Pokorný Miroslav</t>
  </si>
  <si>
    <t>Jasiok Vladislav</t>
  </si>
  <si>
    <t>Janík Zdeněk</t>
  </si>
  <si>
    <t>Dudešková Eva</t>
  </si>
  <si>
    <t>Podzimní probuzení</t>
  </si>
  <si>
    <t>Bílá váza</t>
  </si>
  <si>
    <t>Ledově krásná</t>
  </si>
  <si>
    <t>Rozbitá</t>
  </si>
  <si>
    <t>Zátiší s kocourem</t>
  </si>
  <si>
    <t>Vsetínské náměstí</t>
  </si>
  <si>
    <t>Blues alive</t>
  </si>
  <si>
    <t>Vlny jižní Moravy</t>
  </si>
  <si>
    <t>Věrozvěsti s kometou</t>
  </si>
  <si>
    <t>Sněžné dělo a lyžař</t>
  </si>
  <si>
    <t>Dotek světla</t>
  </si>
  <si>
    <t>Strom</t>
  </si>
  <si>
    <t>Máme hlad</t>
  </si>
  <si>
    <t>Poniklý potok</t>
  </si>
  <si>
    <t>Bujáček Jan</t>
  </si>
  <si>
    <t>Knapiková Jana</t>
  </si>
  <si>
    <t>Šolc Karel</t>
  </si>
  <si>
    <t>Ševčík Karel</t>
  </si>
  <si>
    <t>Fukal Rudolf</t>
  </si>
  <si>
    <t>Krobotová Marcela</t>
  </si>
  <si>
    <t>Vyoral Radek</t>
  </si>
  <si>
    <t>Tomaštíková Petra</t>
  </si>
  <si>
    <t>Klhůfek Svaťa</t>
  </si>
  <si>
    <t>Knapik Zdeněk</t>
  </si>
  <si>
    <t>Knapik zdeněk</t>
  </si>
  <si>
    <t>Duchoň Zbyněk</t>
  </si>
  <si>
    <t>Evják Jaromír</t>
  </si>
  <si>
    <t>Halamíček Aleš</t>
  </si>
  <si>
    <t>Hrubý Jan</t>
  </si>
  <si>
    <t>Knápek Josef</t>
  </si>
  <si>
    <t>Londa Josef</t>
  </si>
  <si>
    <t>Novotný František</t>
  </si>
  <si>
    <t>Randýsek Bedřich</t>
  </si>
  <si>
    <t>Zloděj z Louvru</t>
  </si>
  <si>
    <t>Gejša</t>
  </si>
  <si>
    <t>Strážce morálky</t>
  </si>
  <si>
    <t>Sólista</t>
  </si>
  <si>
    <t>Akt</t>
  </si>
  <si>
    <t>Rybář</t>
  </si>
  <si>
    <t>Kateřina 1</t>
  </si>
  <si>
    <t>Kateřina 2</t>
  </si>
  <si>
    <t>Jiřina</t>
  </si>
  <si>
    <t>Odpočívající_rybář</t>
  </si>
  <si>
    <t>Dušan</t>
  </si>
  <si>
    <t>Důchod</t>
  </si>
  <si>
    <t>Zastavení</t>
  </si>
  <si>
    <t>Tanec</t>
  </si>
  <si>
    <t>Ve větru</t>
  </si>
  <si>
    <t>Popovič Milan</t>
  </si>
  <si>
    <t>Ilčák Drahoslav</t>
  </si>
  <si>
    <t>Mikuš Peter</t>
  </si>
  <si>
    <t>Badinová Petra</t>
  </si>
  <si>
    <t>Litoborský Ludvík</t>
  </si>
  <si>
    <t>Kudláček Petr</t>
  </si>
  <si>
    <t>Kudláčková Kateřina</t>
  </si>
  <si>
    <t>Tvrdý Chrudoš</t>
  </si>
  <si>
    <t>Kostelní ulička</t>
  </si>
  <si>
    <t>Tóny šedi</t>
  </si>
  <si>
    <t>Kolem Mistřína</t>
  </si>
  <si>
    <t>Velká voda</t>
  </si>
  <si>
    <t>Postřehy</t>
  </si>
  <si>
    <t>Tak poletíme</t>
  </si>
  <si>
    <t>Příběh</t>
  </si>
  <si>
    <t>Podzim s knihou</t>
  </si>
  <si>
    <t>Vůně podzimu</t>
  </si>
  <si>
    <t>Údiv</t>
  </si>
  <si>
    <t>Donská balada</t>
  </si>
  <si>
    <t>Harry, levituji</t>
  </si>
  <si>
    <t>Sluncem zalitá</t>
  </si>
  <si>
    <t>Bureš Zdeněk</t>
  </si>
  <si>
    <t>Dlouhý Petr</t>
  </si>
  <si>
    <t>Hasík \josef</t>
  </si>
  <si>
    <t>Hynek Jiří</t>
  </si>
  <si>
    <t>Mucha Josef</t>
  </si>
  <si>
    <t>Pachovský Zdeněk</t>
  </si>
  <si>
    <t>Rod Jiří</t>
  </si>
  <si>
    <t>Trávníček Vladimír</t>
  </si>
  <si>
    <t>Volný Jan</t>
  </si>
  <si>
    <t>Vystrčil Antonín</t>
  </si>
  <si>
    <t>Zikmund Vojtěch</t>
  </si>
  <si>
    <t>Číslo fotoklubu</t>
  </si>
  <si>
    <t>01</t>
  </si>
  <si>
    <t>02</t>
  </si>
  <si>
    <t>03</t>
  </si>
  <si>
    <t>04</t>
  </si>
  <si>
    <t>05</t>
  </si>
  <si>
    <t>06</t>
  </si>
  <si>
    <t>07</t>
  </si>
  <si>
    <t>08</t>
  </si>
  <si>
    <t>09</t>
  </si>
  <si>
    <t>Fotografie číslo</t>
  </si>
  <si>
    <t>Fotoklub</t>
  </si>
  <si>
    <t>Název fotografie</t>
  </si>
  <si>
    <t>Umístění</t>
  </si>
  <si>
    <t>10</t>
  </si>
  <si>
    <t>11</t>
  </si>
  <si>
    <t>12</t>
  </si>
  <si>
    <t>HODNOCENÍ JEDNOTLIVCŮ</t>
  </si>
  <si>
    <t>Autor</t>
  </si>
  <si>
    <t>Získané body</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</si>
</sst>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b/>
      <sz val="18"/>
      <color indexed="56"/>
      <name val="Cambria"/>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i/>
      <sz val="11"/>
      <color indexed="23"/>
      <name val="Calibri"/>
      <family val="2"/>
      <charset val="238"/>
    </font>
    <font>
      <b/>
      <sz val="11"/>
      <color indexed="52"/>
      <name val="Calibri"/>
      <family val="2"/>
      <charset val="238"/>
    </font>
    <font>
      <b/>
      <sz val="11"/>
      <color indexed="63"/>
      <name val="Calibri"/>
      <family val="2"/>
      <charset val="238"/>
    </font>
    <font>
      <b/>
      <sz val="16"/>
      <name val="Arial"/>
      <family val="2"/>
      <charset val="238"/>
    </font>
    <font>
      <b/>
      <sz val="10"/>
      <name val="Arial"/>
      <family val="2"/>
      <charset val="238"/>
    </font>
    <font>
      <sz val="10"/>
      <name val="Arial"/>
      <family val="2"/>
      <charset val="238"/>
    </font>
    <font>
      <sz val="11"/>
      <name val="Arial"/>
      <family val="2"/>
      <charset val="238"/>
    </font>
    <font>
      <b/>
      <sz val="12"/>
      <name val="Arial"/>
      <family val="2"/>
      <charset val="238"/>
    </font>
    <font>
      <u/>
      <sz val="10"/>
      <color theme="10"/>
      <name val="Arial"/>
      <family val="2"/>
      <charset val="238"/>
    </font>
    <font>
      <b/>
      <sz val="9"/>
      <name val="Arial Narrow"/>
      <family val="2"/>
      <charset val="238"/>
    </font>
    <font>
      <sz val="8"/>
      <name val="Arial Narrow"/>
      <family val="2"/>
      <charset val="238"/>
    </font>
    <font>
      <sz val="12"/>
      <name val="Arial Narrow"/>
      <family val="2"/>
      <charset val="238"/>
    </font>
    <font>
      <b/>
      <sz val="11"/>
      <color theme="1"/>
      <name val="Calibri"/>
      <family val="2"/>
      <charset val="238"/>
      <scheme val="minor"/>
    </font>
    <font>
      <sz val="9"/>
      <name val="Arial"/>
      <family val="2"/>
      <charset val="238"/>
    </font>
    <font>
      <i/>
      <sz val="9"/>
      <color theme="1"/>
      <name val="Calibri"/>
      <family val="2"/>
      <charset val="238"/>
      <scheme val="minor"/>
    </font>
    <font>
      <b/>
      <sz val="8"/>
      <color theme="1"/>
      <name val="Arial Narrow"/>
      <family val="2"/>
      <charset val="238"/>
    </font>
    <font>
      <b/>
      <sz val="9"/>
      <color theme="1"/>
      <name val="Arial Narrow"/>
      <family val="2"/>
      <charset val="238"/>
    </font>
    <font>
      <sz val="8"/>
      <name val="Arial"/>
      <family val="2"/>
      <charset val="238"/>
    </font>
    <font>
      <sz val="10"/>
      <color theme="0"/>
      <name val="Arial"/>
      <family val="2"/>
      <charset val="238"/>
    </font>
    <font>
      <b/>
      <sz val="12"/>
      <color theme="1"/>
      <name val="Calibri"/>
      <family val="2"/>
      <charset val="238"/>
      <scheme val="minor"/>
    </font>
    <font>
      <b/>
      <sz val="11"/>
      <name val="Arial"/>
      <family val="2"/>
      <charset val="238"/>
    </font>
    <font>
      <b/>
      <i/>
      <sz val="12"/>
      <name val="Arial"/>
      <family val="2"/>
      <charset val="238"/>
    </font>
    <font>
      <i/>
      <sz val="8"/>
      <color theme="2" tint="-0.749992370372631"/>
      <name val="Arial"/>
      <family val="2"/>
      <charset val="238"/>
    </font>
    <font>
      <i/>
      <sz val="8"/>
      <color theme="2" tint="-0.749992370372631"/>
      <name val="Calibri"/>
      <family val="2"/>
      <charset val="238"/>
      <scheme val="minor"/>
    </font>
    <font>
      <b/>
      <sz val="14"/>
      <name val="Arial"/>
      <family val="2"/>
      <charset val="238"/>
    </font>
    <font>
      <i/>
      <sz val="16"/>
      <color theme="1"/>
      <name val="Calibri"/>
      <family val="2"/>
      <charset val="238"/>
      <scheme val="minor"/>
    </font>
    <font>
      <sz val="14"/>
      <name val="Arial"/>
      <family val="2"/>
      <charset val="238"/>
    </font>
    <font>
      <i/>
      <sz val="8"/>
      <name val="Arial"/>
      <family val="2"/>
      <charset val="238"/>
    </font>
    <font>
      <b/>
      <sz val="9"/>
      <color rgb="FFFFFF00"/>
      <name val="Arial"/>
      <family val="2"/>
      <charset val="238"/>
    </font>
    <font>
      <b/>
      <sz val="12"/>
      <color rgb="FF0070C0"/>
      <name val="Calibri"/>
      <family val="2"/>
      <charset val="238"/>
      <scheme val="minor"/>
    </font>
    <font>
      <sz val="10"/>
      <color indexed="8"/>
      <name val="Calibri"/>
      <family val="2"/>
      <charset val="238"/>
    </font>
    <font>
      <i/>
      <sz val="10"/>
      <name val="Arial"/>
      <family val="2"/>
      <charset val="238"/>
    </font>
    <font>
      <b/>
      <sz val="10"/>
      <name val="Arial Narrow"/>
      <family val="2"/>
      <charset val="238"/>
    </font>
    <font>
      <sz val="10"/>
      <name val="Arial Narrow"/>
      <family val="2"/>
      <charset val="238"/>
    </font>
    <font>
      <b/>
      <sz val="10"/>
      <color indexed="8"/>
      <name val="Arial"/>
      <family val="2"/>
      <charset val="238"/>
    </font>
    <font>
      <b/>
      <sz val="10"/>
      <color theme="0"/>
      <name val="Arial"/>
      <family val="2"/>
      <charset val="238"/>
    </font>
    <font>
      <b/>
      <sz val="10"/>
      <color rgb="FFFFFF00"/>
      <name val="Arial"/>
      <family val="2"/>
      <charset val="238"/>
    </font>
    <font>
      <b/>
      <sz val="24"/>
      <name val="Arial Narrow"/>
      <family val="2"/>
      <charset val="238"/>
    </font>
    <font>
      <b/>
      <sz val="10"/>
      <color theme="0"/>
      <name val="Arial Narrow"/>
      <family val="2"/>
      <charset val="238"/>
    </font>
  </fonts>
  <fills count="5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theme="1"/>
        <bgColor indexed="64"/>
      </patternFill>
    </fill>
    <fill>
      <patternFill patternType="solid">
        <fgColor theme="1"/>
        <bgColor indexed="22"/>
      </patternFill>
    </fill>
    <fill>
      <patternFill patternType="solid">
        <fgColor theme="1"/>
        <bgColor indexed="27"/>
      </patternFill>
    </fill>
    <fill>
      <patternFill patternType="solid">
        <fgColor theme="2" tint="-0.249977111117893"/>
        <bgColor indexed="27"/>
      </patternFill>
    </fill>
    <fill>
      <patternFill patternType="solid">
        <fgColor theme="2" tint="-9.9978637043366805E-2"/>
        <bgColor indexed="22"/>
      </patternFill>
    </fill>
    <fill>
      <patternFill patternType="solid">
        <fgColor theme="2" tint="-9.9978637043366805E-2"/>
        <bgColor indexed="64"/>
      </patternFill>
    </fill>
    <fill>
      <patternFill patternType="solid">
        <fgColor theme="1"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1" tint="0.249977111117893"/>
        <bgColor indexed="27"/>
      </patternFill>
    </fill>
    <fill>
      <patternFill patternType="solid">
        <fgColor theme="0"/>
        <bgColor indexed="64"/>
      </patternFill>
    </fill>
    <fill>
      <patternFill patternType="solid">
        <fgColor theme="5" tint="0.59999389629810485"/>
        <bgColor indexed="27"/>
      </patternFill>
    </fill>
    <fill>
      <patternFill patternType="solid">
        <fgColor theme="2" tint="-0.249977111117893"/>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7" tint="0.59999389629810485"/>
        <bgColor indexed="29"/>
      </patternFill>
    </fill>
    <fill>
      <patternFill patternType="solid">
        <fgColor theme="6" tint="0.39997558519241921"/>
        <bgColor indexed="29"/>
      </patternFill>
    </fill>
    <fill>
      <patternFill patternType="solid">
        <fgColor rgb="FFFFFF00"/>
        <bgColor auto="1"/>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9FFCC"/>
        <bgColor indexed="64"/>
      </patternFill>
    </fill>
    <fill>
      <patternFill patternType="solid">
        <fgColor rgb="FFFF99FF"/>
        <bgColor indexed="64"/>
      </patternFill>
    </fill>
    <fill>
      <patternFill patternType="solid">
        <fgColor rgb="FF99FF33"/>
        <bgColor indexed="64"/>
      </patternFill>
    </fill>
    <fill>
      <patternFill patternType="solid">
        <fgColor rgb="FFFFFFCC"/>
        <bgColor indexed="64"/>
      </patternFill>
    </fill>
    <fill>
      <patternFill patternType="solid">
        <fgColor rgb="FFCCFF99"/>
        <bgColor indexed="64"/>
      </patternFill>
    </fill>
    <fill>
      <patternFill patternType="solid">
        <fgColor rgb="FFFF9999"/>
        <bgColor indexed="64"/>
      </patternFill>
    </fill>
  </fills>
  <borders count="83">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style="medium">
        <color indexed="64"/>
      </right>
      <top/>
      <bottom style="medium">
        <color indexed="64"/>
      </bottom>
      <diagonal/>
    </border>
    <border>
      <left/>
      <right style="thin">
        <color indexed="8"/>
      </right>
      <top style="thin">
        <color indexed="8"/>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auto="1"/>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0" borderId="1" applyNumberFormat="0" applyFill="0" applyAlignment="0" applyProtection="0"/>
    <xf numFmtId="0" fontId="4" fillId="3" borderId="0" applyNumberFormat="0" applyBorder="0" applyAlignment="0" applyProtection="0"/>
    <xf numFmtId="0" fontId="5" fillId="16" borderId="2"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9" fillId="17" borderId="0" applyNumberFormat="0" applyBorder="0" applyAlignment="0" applyProtection="0"/>
    <xf numFmtId="0" fontId="20" fillId="0" borderId="0"/>
    <xf numFmtId="0" fontId="20" fillId="18" borderId="6" applyNumberFormat="0" applyAlignment="0" applyProtection="0"/>
    <xf numFmtId="0" fontId="11" fillId="0" borderId="7" applyNumberFormat="0" applyFill="0" applyAlignment="0" applyProtection="0"/>
    <xf numFmtId="0" fontId="12" fillId="4" borderId="0" applyNumberFormat="0" applyBorder="0" applyAlignment="0" applyProtection="0"/>
    <xf numFmtId="0" fontId="13" fillId="0" borderId="0" applyNumberFormat="0" applyFill="0" applyBorder="0" applyAlignment="0" applyProtection="0"/>
    <xf numFmtId="0" fontId="14" fillId="7" borderId="8" applyNumberFormat="0" applyAlignment="0" applyProtection="0"/>
    <xf numFmtId="0" fontId="16" fillId="19" borderId="8" applyNumberFormat="0" applyAlignment="0" applyProtection="0"/>
    <xf numFmtId="0" fontId="17" fillId="19" borderId="9" applyNumberFormat="0" applyAlignment="0" applyProtection="0"/>
    <xf numFmtId="0" fontId="15" fillId="0" borderId="0" applyNumberFormat="0" applyFill="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3" fillId="0" borderId="0" applyNumberFormat="0" applyFill="0" applyBorder="0" applyAlignment="0" applyProtection="0"/>
  </cellStyleXfs>
  <cellXfs count="321">
    <xf numFmtId="0" fontId="0" fillId="0" borderId="0" xfId="0"/>
    <xf numFmtId="1" fontId="0" fillId="36" borderId="12" xfId="0" applyNumberFormat="1" applyFont="1" applyFill="1" applyBorder="1" applyAlignment="1" applyProtection="1">
      <alignment horizontal="center" vertical="center"/>
      <protection locked="0"/>
    </xf>
    <xf numFmtId="1" fontId="0" fillId="36" borderId="46" xfId="0" applyNumberFormat="1" applyFont="1" applyFill="1" applyBorder="1" applyAlignment="1" applyProtection="1">
      <alignment horizontal="center" vertical="center"/>
      <protection locked="0"/>
    </xf>
    <xf numFmtId="1" fontId="0" fillId="36" borderId="10" xfId="0" applyNumberFormat="1" applyFont="1" applyFill="1" applyBorder="1" applyAlignment="1" applyProtection="1">
      <alignment horizontal="center" vertical="center"/>
      <protection locked="0"/>
    </xf>
    <xf numFmtId="1" fontId="0" fillId="36" borderId="47" xfId="28" applyNumberFormat="1" applyFont="1" applyFill="1" applyBorder="1" applyAlignment="1" applyProtection="1">
      <alignment horizontal="center" vertical="center"/>
      <protection locked="0"/>
    </xf>
    <xf numFmtId="1" fontId="0" fillId="36" borderId="47" xfId="0" applyNumberFormat="1" applyFont="1" applyFill="1" applyBorder="1" applyAlignment="1" applyProtection="1">
      <alignment horizontal="center" vertical="center"/>
      <protection locked="0"/>
    </xf>
    <xf numFmtId="1" fontId="0" fillId="36" borderId="10" xfId="28" applyNumberFormat="1" applyFont="1" applyFill="1" applyBorder="1" applyAlignment="1" applyProtection="1">
      <alignment horizontal="center" vertical="center"/>
      <protection locked="0"/>
    </xf>
    <xf numFmtId="1" fontId="45" fillId="36" borderId="10" xfId="0" applyNumberFormat="1" applyFont="1" applyFill="1" applyBorder="1" applyAlignment="1" applyProtection="1">
      <alignment horizontal="center" vertical="center"/>
      <protection locked="0"/>
    </xf>
    <xf numFmtId="1" fontId="0" fillId="36" borderId="11" xfId="0" applyNumberFormat="1" applyFont="1" applyFill="1" applyBorder="1" applyAlignment="1" applyProtection="1">
      <alignment horizontal="center" vertical="center"/>
      <protection locked="0"/>
    </xf>
    <xf numFmtId="1" fontId="0" fillId="36" borderId="11" xfId="28" applyNumberFormat="1" applyFont="1" applyFill="1" applyBorder="1" applyAlignment="1" applyProtection="1">
      <alignment horizontal="center" vertical="center"/>
      <protection locked="0"/>
    </xf>
    <xf numFmtId="1" fontId="0" fillId="36" borderId="48" xfId="0" applyNumberFormat="1" applyFont="1" applyFill="1" applyBorder="1" applyAlignment="1" applyProtection="1">
      <alignment horizontal="center" vertical="center"/>
      <protection locked="0"/>
    </xf>
    <xf numFmtId="1" fontId="0" fillId="36" borderId="27" xfId="0" applyNumberFormat="1" applyFont="1" applyFill="1" applyBorder="1" applyAlignment="1" applyProtection="1">
      <alignment horizontal="center" vertical="center"/>
      <protection locked="0"/>
    </xf>
    <xf numFmtId="1" fontId="0" fillId="36" borderId="16" xfId="0" applyNumberFormat="1" applyFont="1" applyFill="1" applyBorder="1" applyAlignment="1" applyProtection="1">
      <alignment horizontal="center" vertical="center"/>
      <protection locked="0"/>
    </xf>
    <xf numFmtId="1" fontId="0" fillId="36" borderId="49" xfId="0" applyNumberFormat="1" applyFont="1" applyFill="1" applyBorder="1" applyAlignment="1" applyProtection="1">
      <alignment horizontal="center" vertical="center"/>
      <protection locked="0"/>
    </xf>
    <xf numFmtId="1" fontId="0" fillId="36" borderId="15" xfId="0" applyNumberFormat="1" applyFont="1" applyFill="1" applyBorder="1" applyAlignment="1" applyProtection="1">
      <alignment horizontal="center" vertical="center"/>
      <protection locked="0"/>
    </xf>
    <xf numFmtId="1" fontId="0" fillId="36" borderId="50" xfId="0" applyNumberFormat="1" applyFont="1" applyFill="1" applyBorder="1" applyAlignment="1" applyProtection="1">
      <alignment horizontal="center" vertical="center"/>
      <protection locked="0"/>
    </xf>
    <xf numFmtId="1" fontId="0" fillId="36" borderId="13" xfId="0" applyNumberFormat="1" applyFont="1" applyFill="1" applyBorder="1" applyAlignment="1" applyProtection="1">
      <alignment horizontal="center" vertical="center"/>
      <protection locked="0"/>
    </xf>
    <xf numFmtId="1" fontId="45" fillId="36" borderId="13" xfId="0" applyNumberFormat="1" applyFont="1" applyFill="1" applyBorder="1" applyAlignment="1" applyProtection="1">
      <alignment horizontal="center" vertical="center"/>
      <protection locked="0"/>
    </xf>
    <xf numFmtId="1" fontId="0" fillId="36" borderId="48" xfId="28" applyNumberFormat="1" applyFont="1" applyFill="1" applyBorder="1" applyAlignment="1" applyProtection="1">
      <alignment horizontal="center" vertical="center"/>
      <protection locked="0"/>
    </xf>
    <xf numFmtId="1" fontId="0" fillId="36" borderId="32" xfId="0" applyNumberFormat="1" applyFont="1" applyFill="1" applyBorder="1" applyAlignment="1" applyProtection="1">
      <alignment horizontal="center" vertical="center"/>
      <protection locked="0"/>
    </xf>
    <xf numFmtId="1" fontId="0" fillId="36" borderId="33" xfId="28" applyNumberFormat="1" applyFont="1" applyFill="1" applyBorder="1" applyAlignment="1" applyProtection="1">
      <alignment horizontal="center" vertical="center"/>
      <protection locked="0"/>
    </xf>
    <xf numFmtId="1" fontId="0" fillId="36" borderId="33" xfId="0" applyNumberFormat="1" applyFont="1" applyFill="1" applyBorder="1" applyAlignment="1" applyProtection="1">
      <alignment horizontal="center" vertical="center"/>
      <protection locked="0"/>
    </xf>
    <xf numFmtId="1" fontId="0" fillId="36" borderId="34" xfId="0" applyNumberFormat="1" applyFont="1" applyFill="1" applyBorder="1" applyAlignment="1" applyProtection="1">
      <alignment horizontal="center" vertical="center"/>
      <protection locked="0"/>
    </xf>
    <xf numFmtId="1" fontId="0" fillId="36" borderId="12" xfId="28" applyNumberFormat="1" applyFont="1" applyFill="1" applyBorder="1" applyAlignment="1" applyProtection="1">
      <alignment horizontal="center" vertical="center"/>
      <protection locked="0"/>
    </xf>
    <xf numFmtId="1" fontId="45" fillId="36" borderId="16" xfId="0" applyNumberFormat="1" applyFont="1" applyFill="1" applyBorder="1" applyAlignment="1" applyProtection="1">
      <alignment horizontal="center" vertical="center"/>
      <protection locked="0"/>
    </xf>
    <xf numFmtId="1" fontId="0" fillId="36" borderId="46" xfId="28" applyNumberFormat="1" applyFont="1" applyFill="1" applyBorder="1" applyAlignment="1" applyProtection="1">
      <alignment horizontal="center" vertical="center"/>
      <protection locked="0"/>
    </xf>
    <xf numFmtId="1" fontId="45" fillId="36" borderId="15" xfId="0" applyNumberFormat="1" applyFont="1" applyFill="1" applyBorder="1" applyAlignment="1" applyProtection="1">
      <alignment horizontal="center" vertical="center"/>
      <protection locked="0"/>
    </xf>
    <xf numFmtId="1" fontId="0" fillId="36" borderId="15" xfId="28" applyNumberFormat="1" applyFont="1" applyFill="1" applyBorder="1" applyAlignment="1" applyProtection="1">
      <alignment horizontal="center" vertical="center"/>
      <protection locked="0"/>
    </xf>
    <xf numFmtId="1" fontId="0" fillId="34" borderId="35" xfId="0" applyNumberFormat="1" applyFill="1" applyBorder="1" applyAlignment="1" applyProtection="1">
      <alignment horizontal="center" vertical="center"/>
    </xf>
    <xf numFmtId="0" fontId="27" fillId="39" borderId="28" xfId="0" applyFont="1" applyFill="1" applyBorder="1" applyAlignment="1" applyProtection="1">
      <alignment horizontal="center" vertical="center"/>
    </xf>
    <xf numFmtId="1" fontId="0" fillId="34" borderId="24" xfId="0" applyNumberFormat="1" applyFill="1" applyBorder="1" applyAlignment="1" applyProtection="1">
      <alignment horizontal="center" vertical="center"/>
    </xf>
    <xf numFmtId="0" fontId="27" fillId="39" borderId="26" xfId="0" applyFont="1" applyFill="1" applyBorder="1" applyAlignment="1" applyProtection="1">
      <alignment horizontal="center" vertical="center"/>
    </xf>
    <xf numFmtId="0" fontId="27" fillId="39" borderId="29" xfId="0" applyFont="1" applyFill="1" applyBorder="1" applyAlignment="1" applyProtection="1">
      <alignment horizontal="center" vertical="center"/>
    </xf>
    <xf numFmtId="0" fontId="27" fillId="39" borderId="25" xfId="0" applyFont="1" applyFill="1" applyBorder="1" applyAlignment="1" applyProtection="1">
      <alignment horizontal="center" vertical="center"/>
    </xf>
    <xf numFmtId="0" fontId="35" fillId="34" borderId="74" xfId="0" applyFont="1" applyFill="1" applyBorder="1" applyAlignment="1" applyProtection="1">
      <alignment horizontal="center" vertical="center"/>
    </xf>
    <xf numFmtId="0" fontId="34" fillId="39" borderId="65" xfId="0" applyFont="1" applyFill="1" applyBorder="1" applyAlignment="1" applyProtection="1">
      <alignment horizontal="center" vertical="center"/>
    </xf>
    <xf numFmtId="1" fontId="44" fillId="38" borderId="70" xfId="0" applyNumberFormat="1" applyFont="1" applyFill="1" applyBorder="1" applyAlignment="1" applyProtection="1">
      <alignment horizontal="center" vertical="center"/>
    </xf>
    <xf numFmtId="0" fontId="35" fillId="34" borderId="75" xfId="0" applyFont="1" applyFill="1" applyBorder="1" applyAlignment="1" applyProtection="1">
      <alignment horizontal="center" vertical="center"/>
    </xf>
    <xf numFmtId="0" fontId="34" fillId="39" borderId="72" xfId="0" applyFont="1" applyFill="1" applyBorder="1" applyAlignment="1" applyProtection="1">
      <alignment horizontal="center" vertical="center"/>
    </xf>
    <xf numFmtId="1" fontId="44" fillId="38" borderId="71" xfId="0" applyNumberFormat="1" applyFont="1" applyFill="1" applyBorder="1" applyAlignment="1" applyProtection="1">
      <alignment horizontal="center" vertical="center"/>
    </xf>
    <xf numFmtId="0" fontId="34" fillId="39" borderId="69" xfId="0" applyFont="1" applyFill="1" applyBorder="1" applyAlignment="1" applyProtection="1">
      <alignment horizontal="center" vertical="center"/>
    </xf>
    <xf numFmtId="1" fontId="44" fillId="38" borderId="73" xfId="0" applyNumberFormat="1" applyFont="1" applyFill="1" applyBorder="1" applyAlignment="1" applyProtection="1">
      <alignment horizontal="center" vertical="center"/>
    </xf>
    <xf numFmtId="1" fontId="0" fillId="34" borderId="36" xfId="0" applyNumberFormat="1" applyFill="1" applyBorder="1" applyAlignment="1" applyProtection="1">
      <alignment horizontal="center" vertical="center"/>
    </xf>
    <xf numFmtId="0" fontId="27" fillId="39" borderId="30" xfId="0" applyFont="1" applyFill="1" applyBorder="1" applyAlignment="1" applyProtection="1">
      <alignment horizontal="center" vertical="center"/>
    </xf>
    <xf numFmtId="1" fontId="51" fillId="30" borderId="40" xfId="0" applyNumberFormat="1" applyFont="1" applyFill="1" applyBorder="1" applyAlignment="1" applyProtection="1">
      <alignment horizontal="center" vertical="center"/>
    </xf>
    <xf numFmtId="1" fontId="51" fillId="30" borderId="57" xfId="0" applyNumberFormat="1" applyFont="1" applyFill="1" applyBorder="1" applyAlignment="1" applyProtection="1">
      <alignment horizontal="center" vertical="center"/>
    </xf>
    <xf numFmtId="0" fontId="48" fillId="0" borderId="0" xfId="0" applyFont="1" applyFill="1" applyBorder="1" applyProtection="1"/>
    <xf numFmtId="49" fontId="48" fillId="44" borderId="42" xfId="0" applyNumberFormat="1" applyFont="1" applyFill="1" applyBorder="1" applyAlignment="1" applyProtection="1">
      <alignment horizontal="center"/>
    </xf>
    <xf numFmtId="0" fontId="48" fillId="44" borderId="42" xfId="0" applyFont="1" applyFill="1" applyBorder="1" applyAlignment="1" applyProtection="1">
      <alignment horizontal="center"/>
    </xf>
    <xf numFmtId="0" fontId="48" fillId="44" borderId="42" xfId="0" applyFont="1" applyFill="1" applyBorder="1" applyProtection="1"/>
    <xf numFmtId="1" fontId="47" fillId="44" borderId="42" xfId="0" applyNumberFormat="1" applyFont="1" applyFill="1" applyBorder="1" applyAlignment="1" applyProtection="1">
      <alignment horizontal="center"/>
    </xf>
    <xf numFmtId="49" fontId="48" fillId="0" borderId="0" xfId="0" applyNumberFormat="1" applyFont="1" applyFill="1" applyBorder="1" applyAlignment="1" applyProtection="1">
      <alignment horizontal="center"/>
    </xf>
    <xf numFmtId="0" fontId="48" fillId="0" borderId="0" xfId="0" applyFont="1" applyFill="1" applyBorder="1" applyAlignment="1" applyProtection="1">
      <alignment horizontal="center"/>
    </xf>
    <xf numFmtId="1" fontId="47" fillId="0" borderId="0" xfId="0" applyNumberFormat="1" applyFont="1" applyFill="1" applyBorder="1" applyAlignment="1" applyProtection="1">
      <alignment horizontal="center"/>
    </xf>
    <xf numFmtId="0" fontId="0" fillId="0" borderId="0" xfId="0" applyProtection="1"/>
    <xf numFmtId="1" fontId="51" fillId="30" borderId="40" xfId="0" applyNumberFormat="1" applyFont="1" applyFill="1" applyBorder="1" applyAlignment="1" applyProtection="1">
      <alignment horizontal="center" vertical="center" textRotation="90"/>
    </xf>
    <xf numFmtId="1" fontId="19" fillId="30" borderId="40" xfId="0" applyNumberFormat="1" applyFont="1" applyFill="1" applyBorder="1" applyAlignment="1" applyProtection="1">
      <alignment horizontal="center" vertical="center"/>
    </xf>
    <xf numFmtId="2" fontId="33" fillId="35" borderId="40" xfId="0" applyNumberFormat="1" applyFont="1" applyFill="1" applyBorder="1" applyAlignment="1" applyProtection="1">
      <alignment horizontal="center" vertical="center"/>
    </xf>
    <xf numFmtId="2" fontId="33" fillId="35" borderId="61" xfId="0" applyNumberFormat="1" applyFont="1" applyFill="1" applyBorder="1" applyAlignment="1" applyProtection="1">
      <alignment horizontal="center" vertical="center"/>
    </xf>
    <xf numFmtId="1" fontId="19" fillId="30" borderId="78" xfId="0" applyNumberFormat="1" applyFont="1" applyFill="1" applyBorder="1" applyAlignment="1" applyProtection="1">
      <alignment horizontal="center" vertical="center"/>
    </xf>
    <xf numFmtId="1" fontId="19" fillId="35" borderId="59" xfId="0" applyNumberFormat="1" applyFont="1" applyFill="1" applyBorder="1" applyAlignment="1" applyProtection="1">
      <alignment horizontal="center" vertical="center"/>
    </xf>
    <xf numFmtId="1" fontId="49" fillId="35" borderId="59" xfId="3" applyNumberFormat="1" applyFont="1" applyFill="1" applyBorder="1" applyAlignment="1" applyProtection="1">
      <alignment horizontal="center" vertical="center"/>
    </xf>
    <xf numFmtId="1" fontId="50" fillId="30" borderId="57" xfId="0" applyNumberFormat="1" applyFont="1" applyFill="1" applyBorder="1"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horizontal="left" indent="1"/>
    </xf>
    <xf numFmtId="0" fontId="29" fillId="0" borderId="0" xfId="0" applyFont="1" applyAlignment="1" applyProtection="1">
      <alignment horizontal="center"/>
    </xf>
    <xf numFmtId="0" fontId="29" fillId="0" borderId="77" xfId="0" applyFont="1" applyFill="1" applyBorder="1" applyAlignment="1" applyProtection="1">
      <alignment horizontal="center"/>
    </xf>
    <xf numFmtId="0" fontId="0" fillId="0" borderId="0" xfId="0" applyAlignment="1" applyProtection="1">
      <alignment vertical="center"/>
    </xf>
    <xf numFmtId="0" fontId="30" fillId="0" borderId="0" xfId="0" applyFont="1" applyAlignment="1" applyProtection="1">
      <alignment horizontal="left" indent="1"/>
    </xf>
    <xf numFmtId="0" fontId="30" fillId="32" borderId="66" xfId="0" applyFont="1" applyFill="1" applyBorder="1" applyAlignment="1" applyProtection="1">
      <alignment horizontal="center" vertical="center"/>
    </xf>
    <xf numFmtId="0" fontId="30" fillId="32" borderId="67" xfId="0" applyFont="1" applyFill="1" applyBorder="1" applyAlignment="1" applyProtection="1">
      <alignment horizontal="center" vertical="center"/>
    </xf>
    <xf numFmtId="0" fontId="30" fillId="33" borderId="66" xfId="0" applyFont="1" applyFill="1" applyBorder="1" applyAlignment="1" applyProtection="1">
      <alignment horizontal="center" vertical="center"/>
    </xf>
    <xf numFmtId="0" fontId="30" fillId="33" borderId="67" xfId="0" applyFont="1" applyFill="1" applyBorder="1" applyAlignment="1" applyProtection="1">
      <alignment horizontal="center" vertical="center"/>
    </xf>
    <xf numFmtId="0" fontId="30" fillId="33" borderId="68" xfId="0" applyFont="1" applyFill="1" applyBorder="1" applyAlignment="1" applyProtection="1">
      <alignment horizontal="center" vertical="center"/>
    </xf>
    <xf numFmtId="0" fontId="0" fillId="0" borderId="0" xfId="0" applyFill="1" applyAlignment="1" applyProtection="1">
      <alignment horizontal="left" indent="1"/>
    </xf>
    <xf numFmtId="0" fontId="0" fillId="0" borderId="21" xfId="0" applyFill="1" applyBorder="1" applyProtection="1"/>
    <xf numFmtId="0" fontId="0" fillId="0" borderId="62" xfId="0" applyFill="1" applyBorder="1" applyProtection="1"/>
    <xf numFmtId="0" fontId="27" fillId="29" borderId="70" xfId="0" applyFont="1" applyFill="1" applyBorder="1" applyAlignment="1" applyProtection="1">
      <alignment horizontal="left" vertical="center" indent="1"/>
    </xf>
    <xf numFmtId="0" fontId="0" fillId="38" borderId="35" xfId="0" applyFill="1" applyBorder="1" applyAlignment="1" applyProtection="1">
      <alignment horizontal="center" vertical="center"/>
    </xf>
    <xf numFmtId="0" fontId="27" fillId="38" borderId="28" xfId="0" applyFont="1" applyFill="1" applyBorder="1" applyAlignment="1" applyProtection="1">
      <alignment horizontal="center" vertical="center"/>
    </xf>
    <xf numFmtId="0" fontId="27" fillId="29" borderId="71" xfId="0" applyFont="1" applyFill="1" applyBorder="1" applyAlignment="1" applyProtection="1">
      <alignment horizontal="left" vertical="center" indent="1"/>
    </xf>
    <xf numFmtId="0" fontId="0" fillId="38" borderId="24" xfId="0" applyFill="1" applyBorder="1" applyAlignment="1" applyProtection="1">
      <alignment horizontal="center" vertical="center"/>
    </xf>
    <xf numFmtId="0" fontId="27" fillId="38" borderId="26" xfId="0" applyFont="1" applyFill="1" applyBorder="1" applyAlignment="1" applyProtection="1">
      <alignment horizontal="center" vertical="center"/>
    </xf>
    <xf numFmtId="0" fontId="27" fillId="29" borderId="73" xfId="0" applyFont="1" applyFill="1" applyBorder="1" applyAlignment="1" applyProtection="1">
      <alignment horizontal="left" vertical="center" indent="1"/>
    </xf>
    <xf numFmtId="0" fontId="0" fillId="38" borderId="36" xfId="0" applyFill="1" applyBorder="1" applyAlignment="1" applyProtection="1">
      <alignment horizontal="center" vertical="center"/>
    </xf>
    <xf numFmtId="0" fontId="27" fillId="38" borderId="31" xfId="0" applyFont="1" applyFill="1" applyBorder="1" applyAlignment="1" applyProtection="1">
      <alignment horizontal="center" vertical="center"/>
    </xf>
    <xf numFmtId="0" fontId="27" fillId="0" borderId="62" xfId="0" applyFont="1" applyFill="1" applyBorder="1" applyAlignment="1" applyProtection="1">
      <alignment horizontal="left" indent="1"/>
    </xf>
    <xf numFmtId="0" fontId="0" fillId="0" borderId="62" xfId="0" applyFill="1" applyBorder="1" applyAlignment="1" applyProtection="1">
      <alignment horizontal="center" vertical="center"/>
    </xf>
    <xf numFmtId="0" fontId="27" fillId="0" borderId="62"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indent="1"/>
    </xf>
    <xf numFmtId="0" fontId="0" fillId="0" borderId="77" xfId="0" applyFill="1" applyBorder="1" applyAlignment="1" applyProtection="1">
      <alignment horizontal="center" vertical="center"/>
    </xf>
    <xf numFmtId="0" fontId="27" fillId="0" borderId="77" xfId="0" applyFont="1" applyFill="1" applyBorder="1" applyAlignment="1" applyProtection="1">
      <alignment horizontal="center" vertical="center"/>
    </xf>
    <xf numFmtId="0" fontId="25" fillId="0" borderId="0" xfId="0" applyFont="1" applyAlignment="1" applyProtection="1">
      <alignment horizontal="right" indent="1"/>
    </xf>
    <xf numFmtId="0" fontId="0" fillId="0" borderId="0" xfId="0" applyAlignment="1" applyProtection="1">
      <alignment horizontal="right"/>
    </xf>
    <xf numFmtId="0" fontId="0" fillId="0" borderId="0" xfId="0" applyAlignment="1" applyProtection="1">
      <alignment horizontal="right" indent="1"/>
    </xf>
    <xf numFmtId="0" fontId="43" fillId="0" borderId="75" xfId="0" applyFont="1" applyFill="1" applyBorder="1" applyAlignment="1" applyProtection="1">
      <alignment horizontal="center"/>
    </xf>
    <xf numFmtId="0" fontId="0" fillId="36" borderId="42" xfId="0" applyFill="1" applyBorder="1" applyAlignment="1" applyProtection="1">
      <alignment horizontal="right" indent="2"/>
    </xf>
    <xf numFmtId="0" fontId="28" fillId="36" borderId="42" xfId="0" applyFont="1" applyFill="1" applyBorder="1" applyAlignment="1" applyProtection="1">
      <alignment horizontal="right" indent="2"/>
    </xf>
    <xf numFmtId="2" fontId="0" fillId="41" borderId="42" xfId="0" applyNumberFormat="1" applyFont="1" applyFill="1" applyBorder="1" applyAlignment="1" applyProtection="1">
      <alignment horizontal="center"/>
    </xf>
    <xf numFmtId="2" fontId="48" fillId="39" borderId="42" xfId="0" applyNumberFormat="1" applyFont="1" applyFill="1" applyBorder="1" applyAlignment="1" applyProtection="1">
      <alignment horizontal="center"/>
    </xf>
    <xf numFmtId="2" fontId="0" fillId="41" borderId="26" xfId="43" applyNumberFormat="1" applyFont="1" applyFill="1" applyBorder="1" applyAlignment="1" applyProtection="1">
      <alignment horizontal="center"/>
    </xf>
    <xf numFmtId="2" fontId="0" fillId="39" borderId="42" xfId="0" applyNumberFormat="1" applyFont="1" applyFill="1" applyBorder="1" applyAlignment="1" applyProtection="1">
      <alignment horizontal="center"/>
    </xf>
    <xf numFmtId="1" fontId="51" fillId="30" borderId="22" xfId="0" applyNumberFormat="1" applyFont="1" applyFill="1" applyBorder="1" applyAlignment="1" applyProtection="1">
      <alignment horizontal="center" vertical="center"/>
    </xf>
    <xf numFmtId="1" fontId="48" fillId="39" borderId="42" xfId="0" applyNumberFormat="1" applyFont="1" applyFill="1" applyBorder="1" applyAlignment="1" applyProtection="1">
      <alignment horizontal="center"/>
    </xf>
    <xf numFmtId="1" fontId="0" fillId="41" borderId="26" xfId="43" applyNumberFormat="1" applyFont="1" applyFill="1" applyBorder="1" applyAlignment="1" applyProtection="1">
      <alignment horizontal="left" indent="1"/>
    </xf>
    <xf numFmtId="1" fontId="0" fillId="39" borderId="42" xfId="0" applyNumberFormat="1" applyFont="1" applyFill="1" applyBorder="1" applyAlignment="1" applyProtection="1">
      <alignment horizontal="left" indent="1"/>
    </xf>
    <xf numFmtId="1" fontId="0" fillId="41" borderId="42" xfId="0" applyNumberFormat="1" applyFont="1" applyFill="1" applyBorder="1" applyAlignment="1" applyProtection="1">
      <alignment horizontal="left" indent="1"/>
    </xf>
    <xf numFmtId="1" fontId="0" fillId="39" borderId="42" xfId="0" applyNumberFormat="1" applyFont="1" applyFill="1" applyBorder="1" applyAlignment="1" applyProtection="1">
      <alignment horizontal="center"/>
    </xf>
    <xf numFmtId="1" fontId="22" fillId="0" borderId="0" xfId="0" applyNumberFormat="1" applyFont="1" applyFill="1" applyAlignment="1" applyProtection="1">
      <alignment horizontal="center" vertical="center"/>
    </xf>
    <xf numFmtId="1" fontId="32" fillId="0" borderId="0" xfId="0" applyNumberFormat="1" applyFont="1" applyFill="1" applyAlignment="1" applyProtection="1">
      <alignment vertical="center" wrapText="1"/>
    </xf>
    <xf numFmtId="1" fontId="0" fillId="0" borderId="0" xfId="0" applyNumberFormat="1" applyProtection="1"/>
    <xf numFmtId="1" fontId="0" fillId="29" borderId="40" xfId="0" applyNumberFormat="1" applyFill="1" applyBorder="1" applyProtection="1"/>
    <xf numFmtId="1" fontId="21" fillId="29" borderId="59" xfId="0" applyNumberFormat="1" applyFont="1" applyFill="1" applyBorder="1" applyAlignment="1" applyProtection="1">
      <alignment horizontal="center" textRotation="90"/>
    </xf>
    <xf numFmtId="1" fontId="26" fillId="29" borderId="60" xfId="0" applyNumberFormat="1" applyFont="1" applyFill="1" applyBorder="1" applyAlignment="1" applyProtection="1">
      <alignment horizontal="center" textRotation="90"/>
    </xf>
    <xf numFmtId="1" fontId="19" fillId="29" borderId="60" xfId="0" applyNumberFormat="1" applyFont="1" applyFill="1" applyBorder="1" applyAlignment="1" applyProtection="1">
      <alignment horizontal="center" vertical="center"/>
    </xf>
    <xf numFmtId="1" fontId="19" fillId="29" borderId="61" xfId="0" applyNumberFormat="1" applyFont="1" applyFill="1" applyBorder="1" applyAlignment="1" applyProtection="1">
      <alignment horizontal="center" vertical="center"/>
    </xf>
    <xf numFmtId="1" fontId="19" fillId="7" borderId="57" xfId="0" applyNumberFormat="1" applyFont="1" applyFill="1" applyBorder="1" applyAlignment="1" applyProtection="1">
      <alignment horizontal="center" textRotation="90" wrapText="1"/>
    </xf>
    <xf numFmtId="1" fontId="19" fillId="7" borderId="45" xfId="0" applyNumberFormat="1" applyFont="1" applyFill="1" applyBorder="1" applyAlignment="1" applyProtection="1">
      <alignment horizontal="center" textRotation="90" wrapText="1"/>
    </xf>
    <xf numFmtId="1" fontId="19" fillId="7" borderId="58" xfId="0" applyNumberFormat="1" applyFont="1" applyFill="1" applyBorder="1" applyAlignment="1" applyProtection="1">
      <alignment horizontal="center" textRotation="90" wrapText="1"/>
    </xf>
    <xf numFmtId="1" fontId="22" fillId="27" borderId="40" xfId="0" applyNumberFormat="1" applyFont="1" applyFill="1" applyBorder="1" applyAlignment="1" applyProtection="1">
      <alignment horizontal="center" textRotation="90" wrapText="1"/>
    </xf>
    <xf numFmtId="1" fontId="25" fillId="28" borderId="40" xfId="0" applyNumberFormat="1" applyFont="1" applyFill="1" applyBorder="1" applyAlignment="1" applyProtection="1">
      <alignment horizontal="center" vertical="center" textRotation="90" wrapText="1"/>
    </xf>
    <xf numFmtId="1" fontId="0" fillId="24" borderId="20" xfId="0" applyNumberFormat="1" applyFill="1" applyBorder="1" applyProtection="1"/>
    <xf numFmtId="1" fontId="19" fillId="24" borderId="63" xfId="0" applyNumberFormat="1" applyFont="1" applyFill="1" applyBorder="1" applyAlignment="1" applyProtection="1">
      <alignment horizontal="center" textRotation="90"/>
    </xf>
    <xf numFmtId="1" fontId="24" fillId="24" borderId="21" xfId="0" applyNumberFormat="1" applyFont="1" applyFill="1" applyBorder="1" applyAlignment="1" applyProtection="1">
      <alignment horizontal="center" textRotation="90"/>
    </xf>
    <xf numFmtId="1" fontId="19" fillId="24" borderId="62" xfId="0" applyNumberFormat="1" applyFont="1" applyFill="1" applyBorder="1" applyAlignment="1" applyProtection="1">
      <alignment horizontal="center" textRotation="90"/>
    </xf>
    <xf numFmtId="1" fontId="19" fillId="24" borderId="21" xfId="0" applyNumberFormat="1" applyFont="1" applyFill="1" applyBorder="1" applyAlignment="1" applyProtection="1">
      <alignment horizontal="center" textRotation="90"/>
    </xf>
    <xf numFmtId="1" fontId="19" fillId="25" borderId="64" xfId="0" applyNumberFormat="1" applyFont="1" applyFill="1" applyBorder="1" applyAlignment="1" applyProtection="1">
      <alignment horizontal="center" textRotation="90" wrapText="1"/>
    </xf>
    <xf numFmtId="1" fontId="19" fillId="25" borderId="45" xfId="0" applyNumberFormat="1" applyFont="1" applyFill="1" applyBorder="1" applyAlignment="1" applyProtection="1">
      <alignment horizontal="center" textRotation="90" wrapText="1"/>
    </xf>
    <xf numFmtId="1" fontId="22" fillId="26" borderId="63" xfId="0" applyNumberFormat="1" applyFont="1" applyFill="1" applyBorder="1" applyAlignment="1" applyProtection="1">
      <alignment horizontal="center" textRotation="90" wrapText="1"/>
    </xf>
    <xf numFmtId="1" fontId="19" fillId="25" borderId="40" xfId="0" applyNumberFormat="1" applyFont="1" applyFill="1" applyBorder="1" applyAlignment="1" applyProtection="1">
      <alignment horizontal="center" vertical="center" textRotation="90" wrapText="1"/>
    </xf>
    <xf numFmtId="1" fontId="19" fillId="43" borderId="35" xfId="0" applyNumberFormat="1" applyFont="1" applyFill="1" applyBorder="1" applyAlignment="1" applyProtection="1">
      <alignment horizontal="center" vertical="center"/>
    </xf>
    <xf numFmtId="1" fontId="47" fillId="39" borderId="43" xfId="0" applyNumberFormat="1" applyFont="1" applyFill="1" applyBorder="1" applyAlignment="1" applyProtection="1">
      <alignment horizontal="center"/>
    </xf>
    <xf numFmtId="1" fontId="48" fillId="39" borderId="42" xfId="0" applyNumberFormat="1" applyFont="1" applyFill="1" applyBorder="1" applyAlignment="1" applyProtection="1">
      <alignment horizontal="left"/>
    </xf>
    <xf numFmtId="1" fontId="0" fillId="39" borderId="28" xfId="43" applyNumberFormat="1" applyFont="1" applyFill="1" applyBorder="1" applyAlignment="1" applyProtection="1">
      <alignment horizontal="left" indent="1"/>
    </xf>
    <xf numFmtId="1" fontId="48" fillId="39" borderId="25" xfId="0" applyNumberFormat="1" applyFont="1" applyFill="1" applyBorder="1" applyAlignment="1" applyProtection="1">
      <alignment horizontal="center"/>
    </xf>
    <xf numFmtId="1" fontId="19" fillId="0" borderId="0" xfId="0" applyNumberFormat="1" applyFont="1" applyFill="1" applyAlignment="1" applyProtection="1">
      <alignment horizontal="center" vertical="center"/>
    </xf>
    <xf numFmtId="1" fontId="0" fillId="0" borderId="0" xfId="0" applyNumberFormat="1" applyFont="1" applyProtection="1"/>
    <xf numFmtId="1" fontId="19" fillId="43" borderId="24" xfId="0" applyNumberFormat="1" applyFont="1" applyFill="1" applyBorder="1" applyAlignment="1" applyProtection="1">
      <alignment horizontal="center" vertical="center"/>
    </xf>
    <xf numFmtId="1" fontId="47" fillId="39" borderId="42" xfId="0" applyNumberFormat="1" applyFont="1" applyFill="1" applyBorder="1" applyAlignment="1" applyProtection="1">
      <alignment horizontal="center"/>
    </xf>
    <xf numFmtId="1" fontId="0" fillId="39" borderId="26" xfId="43" applyNumberFormat="1" applyFont="1" applyFill="1" applyBorder="1" applyAlignment="1" applyProtection="1">
      <alignment horizontal="left" indent="1"/>
    </xf>
    <xf numFmtId="1" fontId="19" fillId="43" borderId="36" xfId="0" applyNumberFormat="1" applyFont="1" applyFill="1" applyBorder="1" applyAlignment="1" applyProtection="1">
      <alignment horizontal="center" vertical="center"/>
    </xf>
    <xf numFmtId="1" fontId="47" fillId="39" borderId="44" xfId="0" applyNumberFormat="1" applyFont="1" applyFill="1" applyBorder="1" applyAlignment="1" applyProtection="1">
      <alignment horizontal="center"/>
    </xf>
    <xf numFmtId="1" fontId="0" fillId="39" borderId="30" xfId="43" applyNumberFormat="1" applyFont="1" applyFill="1" applyBorder="1" applyAlignment="1" applyProtection="1">
      <alignment horizontal="left" indent="1"/>
    </xf>
    <xf numFmtId="1" fontId="19" fillId="42" borderId="35" xfId="0" applyNumberFormat="1" applyFont="1" applyFill="1" applyBorder="1" applyAlignment="1" applyProtection="1">
      <alignment horizontal="center" vertical="center"/>
    </xf>
    <xf numFmtId="1" fontId="47" fillId="41" borderId="43" xfId="0" applyNumberFormat="1" applyFont="1" applyFill="1" applyBorder="1" applyAlignment="1" applyProtection="1">
      <alignment horizontal="center"/>
    </xf>
    <xf numFmtId="1" fontId="0" fillId="41" borderId="43" xfId="0" applyNumberFormat="1" applyFont="1" applyFill="1" applyBorder="1" applyAlignment="1" applyProtection="1">
      <alignment horizontal="left" indent="1"/>
    </xf>
    <xf numFmtId="1" fontId="0" fillId="41" borderId="28" xfId="43" applyNumberFormat="1" applyFont="1" applyFill="1" applyBorder="1" applyAlignment="1" applyProtection="1">
      <alignment horizontal="left" indent="1"/>
    </xf>
    <xf numFmtId="1" fontId="0" fillId="41" borderId="25" xfId="43" applyNumberFormat="1" applyFont="1" applyFill="1" applyBorder="1" applyAlignment="1" applyProtection="1">
      <alignment horizontal="center"/>
    </xf>
    <xf numFmtId="1" fontId="19" fillId="42" borderId="24" xfId="0" applyNumberFormat="1" applyFont="1" applyFill="1" applyBorder="1" applyAlignment="1" applyProtection="1">
      <alignment horizontal="center" vertical="center"/>
    </xf>
    <xf numFmtId="1" fontId="47" fillId="41" borderId="42" xfId="0" applyNumberFormat="1" applyFont="1" applyFill="1" applyBorder="1" applyAlignment="1" applyProtection="1">
      <alignment horizontal="center"/>
    </xf>
    <xf numFmtId="1" fontId="19" fillId="42" borderId="36" xfId="0" applyNumberFormat="1" applyFont="1" applyFill="1" applyBorder="1" applyAlignment="1" applyProtection="1">
      <alignment horizontal="center" vertical="center"/>
    </xf>
    <xf numFmtId="1" fontId="47" fillId="41" borderId="44" xfId="0" applyNumberFormat="1" applyFont="1" applyFill="1" applyBorder="1" applyAlignment="1" applyProtection="1">
      <alignment horizontal="center"/>
    </xf>
    <xf numFmtId="1" fontId="0" fillId="41" borderId="44" xfId="0" applyNumberFormat="1" applyFont="1" applyFill="1" applyBorder="1" applyAlignment="1" applyProtection="1">
      <alignment horizontal="left" indent="1"/>
    </xf>
    <xf numFmtId="1" fontId="0" fillId="41" borderId="30" xfId="43" applyNumberFormat="1" applyFont="1" applyFill="1" applyBorder="1" applyAlignment="1" applyProtection="1">
      <alignment horizontal="left" indent="1"/>
    </xf>
    <xf numFmtId="1" fontId="0" fillId="39" borderId="43" xfId="0" applyNumberFormat="1" applyFont="1" applyFill="1" applyBorder="1" applyAlignment="1" applyProtection="1">
      <alignment horizontal="left" indent="1"/>
    </xf>
    <xf numFmtId="1" fontId="0" fillId="39" borderId="25" xfId="0" applyNumberFormat="1" applyFont="1" applyFill="1" applyBorder="1" applyAlignment="1" applyProtection="1">
      <alignment horizontal="center"/>
    </xf>
    <xf numFmtId="1" fontId="0" fillId="39" borderId="44" xfId="0" applyNumberFormat="1" applyFont="1" applyFill="1" applyBorder="1" applyAlignment="1" applyProtection="1">
      <alignment horizontal="left" indent="1"/>
    </xf>
    <xf numFmtId="1" fontId="0" fillId="41" borderId="42" xfId="0" applyNumberFormat="1" applyFont="1" applyFill="1" applyBorder="1" applyAlignment="1" applyProtection="1">
      <alignment horizontal="center"/>
    </xf>
    <xf numFmtId="1" fontId="0" fillId="41" borderId="25" xfId="0" applyNumberFormat="1" applyFont="1" applyFill="1" applyBorder="1" applyAlignment="1" applyProtection="1">
      <alignment horizontal="center"/>
    </xf>
    <xf numFmtId="1" fontId="19" fillId="43" borderId="55" xfId="0" applyNumberFormat="1" applyFont="1" applyFill="1" applyBorder="1" applyAlignment="1" applyProtection="1">
      <alignment horizontal="center" vertical="center"/>
    </xf>
    <xf numFmtId="1" fontId="47" fillId="39" borderId="54" xfId="0" applyNumberFormat="1" applyFont="1" applyFill="1" applyBorder="1" applyAlignment="1" applyProtection="1">
      <alignment horizontal="center"/>
    </xf>
    <xf numFmtId="1" fontId="0" fillId="39" borderId="54" xfId="0" applyNumberFormat="1" applyFont="1" applyFill="1" applyBorder="1" applyAlignment="1" applyProtection="1">
      <alignment horizontal="left" indent="1"/>
    </xf>
    <xf numFmtId="1" fontId="0" fillId="39" borderId="56" xfId="43" applyNumberFormat="1" applyFont="1" applyFill="1" applyBorder="1" applyAlignment="1" applyProtection="1">
      <alignment horizontal="left" indent="1"/>
    </xf>
    <xf numFmtId="1" fontId="0" fillId="41" borderId="29" xfId="43" applyNumberFormat="1" applyFont="1" applyFill="1" applyBorder="1" applyAlignment="1" applyProtection="1">
      <alignment horizontal="left" indent="1"/>
    </xf>
    <xf numFmtId="1" fontId="0" fillId="41" borderId="25" xfId="43" applyNumberFormat="1" applyFont="1" applyFill="1" applyBorder="1" applyAlignment="1" applyProtection="1">
      <alignment horizontal="left" indent="1"/>
    </xf>
    <xf numFmtId="1" fontId="0" fillId="41" borderId="31" xfId="43" applyNumberFormat="1" applyFont="1" applyFill="1" applyBorder="1" applyAlignment="1" applyProtection="1">
      <alignment horizontal="left" indent="1"/>
    </xf>
    <xf numFmtId="1" fontId="24" fillId="0" borderId="0" xfId="0" applyNumberFormat="1" applyFont="1" applyAlignment="1" applyProtection="1">
      <alignment horizontal="center"/>
    </xf>
    <xf numFmtId="1" fontId="0" fillId="0" borderId="0" xfId="0" applyNumberFormat="1" applyAlignment="1" applyProtection="1">
      <alignment horizontal="left" vertical="center"/>
    </xf>
    <xf numFmtId="1" fontId="0" fillId="0" borderId="0" xfId="0" applyNumberFormat="1" applyFont="1" applyAlignment="1" applyProtection="1">
      <alignment horizontal="left" vertical="center"/>
    </xf>
    <xf numFmtId="1" fontId="22" fillId="0" borderId="0" xfId="0" applyNumberFormat="1" applyFont="1" applyProtection="1"/>
    <xf numFmtId="2" fontId="0" fillId="37" borderId="21" xfId="0" applyNumberFormat="1" applyFont="1" applyFill="1" applyBorder="1" applyAlignment="1" applyProtection="1">
      <alignment horizontal="center" textRotation="90" wrapText="1"/>
    </xf>
    <xf numFmtId="2" fontId="22" fillId="26" borderId="21" xfId="0" applyNumberFormat="1" applyFont="1" applyFill="1" applyBorder="1" applyAlignment="1" applyProtection="1">
      <alignment horizontal="center" textRotation="90" wrapText="1"/>
    </xf>
    <xf numFmtId="2" fontId="22" fillId="0" borderId="0" xfId="0" applyNumberFormat="1" applyFont="1" applyProtection="1"/>
    <xf numFmtId="1" fontId="33" fillId="30" borderId="40" xfId="0" applyNumberFormat="1" applyFont="1" applyFill="1" applyBorder="1" applyAlignment="1" applyProtection="1">
      <alignment horizontal="center"/>
    </xf>
    <xf numFmtId="1" fontId="0" fillId="0" borderId="0" xfId="0" applyNumberFormat="1" applyAlignment="1" applyProtection="1">
      <alignment horizontal="center"/>
    </xf>
    <xf numFmtId="1" fontId="48" fillId="31" borderId="82" xfId="0" applyNumberFormat="1" applyFont="1" applyFill="1" applyBorder="1" applyProtection="1"/>
    <xf numFmtId="1" fontId="48" fillId="45" borderId="82" xfId="0" applyNumberFormat="1" applyFont="1" applyFill="1" applyBorder="1" applyProtection="1"/>
    <xf numFmtId="49" fontId="48" fillId="45" borderId="42" xfId="0" applyNumberFormat="1" applyFont="1" applyFill="1" applyBorder="1" applyAlignment="1" applyProtection="1">
      <alignment horizontal="center"/>
    </xf>
    <xf numFmtId="0" fontId="48" fillId="45" borderId="42" xfId="0" applyFont="1" applyFill="1" applyBorder="1" applyAlignment="1" applyProtection="1">
      <alignment horizontal="center" vertical="center"/>
    </xf>
    <xf numFmtId="0" fontId="48" fillId="45" borderId="42" xfId="0" applyFont="1" applyFill="1" applyBorder="1" applyAlignment="1" applyProtection="1">
      <alignment horizontal="center"/>
    </xf>
    <xf numFmtId="0" fontId="48" fillId="45" borderId="42" xfId="0" applyFont="1" applyFill="1" applyBorder="1" applyAlignment="1" applyProtection="1">
      <alignment horizontal="left"/>
    </xf>
    <xf numFmtId="0" fontId="48" fillId="45" borderId="42" xfId="43" applyFont="1" applyFill="1" applyBorder="1" applyAlignment="1" applyProtection="1">
      <alignment horizontal="left" indent="1"/>
    </xf>
    <xf numFmtId="1" fontId="47" fillId="45" borderId="42" xfId="0" applyNumberFormat="1" applyFont="1" applyFill="1" applyBorder="1" applyAlignment="1" applyProtection="1">
      <alignment horizontal="center"/>
    </xf>
    <xf numFmtId="49" fontId="48" fillId="46" borderId="42" xfId="0" applyNumberFormat="1" applyFont="1" applyFill="1" applyBorder="1" applyAlignment="1" applyProtection="1">
      <alignment horizontal="center"/>
    </xf>
    <xf numFmtId="0" fontId="48" fillId="46" borderId="42" xfId="0" applyFont="1" applyFill="1" applyBorder="1" applyAlignment="1" applyProtection="1">
      <alignment horizontal="center"/>
    </xf>
    <xf numFmtId="0" fontId="48" fillId="46" borderId="42" xfId="0" applyFont="1" applyFill="1" applyBorder="1" applyProtection="1"/>
    <xf numFmtId="1" fontId="47" fillId="46" borderId="42" xfId="0" applyNumberFormat="1" applyFont="1" applyFill="1" applyBorder="1" applyAlignment="1" applyProtection="1">
      <alignment horizontal="center"/>
    </xf>
    <xf numFmtId="1" fontId="48" fillId="46" borderId="82" xfId="0" applyNumberFormat="1" applyFont="1" applyFill="1" applyBorder="1" applyProtection="1"/>
    <xf numFmtId="49" fontId="48" fillId="33" borderId="42" xfId="0" applyNumberFormat="1" applyFont="1" applyFill="1" applyBorder="1" applyAlignment="1" applyProtection="1">
      <alignment horizontal="center"/>
    </xf>
    <xf numFmtId="0" fontId="48" fillId="33" borderId="42" xfId="0" applyFont="1" applyFill="1" applyBorder="1" applyAlignment="1" applyProtection="1">
      <alignment horizontal="center"/>
    </xf>
    <xf numFmtId="0" fontId="48" fillId="33" borderId="42" xfId="0" applyFont="1" applyFill="1" applyBorder="1" applyProtection="1"/>
    <xf numFmtId="1" fontId="47" fillId="33" borderId="42" xfId="0" applyNumberFormat="1" applyFont="1" applyFill="1" applyBorder="1" applyAlignment="1" applyProtection="1">
      <alignment horizontal="center"/>
    </xf>
    <xf numFmtId="1" fontId="48" fillId="33" borderId="82" xfId="0" applyNumberFormat="1" applyFont="1" applyFill="1" applyBorder="1" applyProtection="1"/>
    <xf numFmtId="49" fontId="48" fillId="47" borderId="42" xfId="0" applyNumberFormat="1" applyFont="1" applyFill="1" applyBorder="1" applyAlignment="1" applyProtection="1">
      <alignment horizontal="center"/>
    </xf>
    <xf numFmtId="0" fontId="48" fillId="47" borderId="42" xfId="0" applyFont="1" applyFill="1" applyBorder="1" applyAlignment="1" applyProtection="1">
      <alignment horizontal="center"/>
    </xf>
    <xf numFmtId="0" fontId="48" fillId="47" borderId="42" xfId="0" applyFont="1" applyFill="1" applyBorder="1" applyProtection="1"/>
    <xf numFmtId="1" fontId="47" fillId="47" borderId="42" xfId="0" applyNumberFormat="1" applyFont="1" applyFill="1" applyBorder="1" applyAlignment="1" applyProtection="1">
      <alignment horizontal="center"/>
    </xf>
    <xf numFmtId="1" fontId="48" fillId="47" borderId="82" xfId="0" applyNumberFormat="1" applyFont="1" applyFill="1" applyBorder="1" applyProtection="1"/>
    <xf numFmtId="49" fontId="48" fillId="48" borderId="42" xfId="0" applyNumberFormat="1" applyFont="1" applyFill="1" applyBorder="1" applyAlignment="1" applyProtection="1">
      <alignment horizontal="center"/>
    </xf>
    <xf numFmtId="0" fontId="48" fillId="48" borderId="42" xfId="0" applyFont="1" applyFill="1" applyBorder="1" applyAlignment="1" applyProtection="1">
      <alignment horizontal="center"/>
    </xf>
    <xf numFmtId="0" fontId="48" fillId="48" borderId="42" xfId="0" applyFont="1" applyFill="1" applyBorder="1" applyProtection="1"/>
    <xf numFmtId="1" fontId="47" fillId="48" borderId="42" xfId="0" applyNumberFormat="1" applyFont="1" applyFill="1" applyBorder="1" applyAlignment="1" applyProtection="1">
      <alignment horizontal="center"/>
    </xf>
    <xf numFmtId="1" fontId="48" fillId="48" borderId="82" xfId="0" applyNumberFormat="1" applyFont="1" applyFill="1" applyBorder="1" applyProtection="1"/>
    <xf numFmtId="49" fontId="48" fillId="49" borderId="42" xfId="0" applyNumberFormat="1" applyFont="1" applyFill="1" applyBorder="1" applyAlignment="1" applyProtection="1">
      <alignment horizontal="center"/>
    </xf>
    <xf numFmtId="0" fontId="48" fillId="49" borderId="42" xfId="0" applyFont="1" applyFill="1" applyBorder="1" applyAlignment="1" applyProtection="1">
      <alignment horizontal="center"/>
    </xf>
    <xf numFmtId="0" fontId="48" fillId="49" borderId="42" xfId="0" applyFont="1" applyFill="1" applyBorder="1" applyProtection="1"/>
    <xf numFmtId="1" fontId="47" fillId="49" borderId="42" xfId="0" applyNumberFormat="1" applyFont="1" applyFill="1" applyBorder="1" applyAlignment="1" applyProtection="1">
      <alignment horizontal="center"/>
    </xf>
    <xf numFmtId="1" fontId="48" fillId="49" borderId="82" xfId="0" applyNumberFormat="1" applyFont="1" applyFill="1" applyBorder="1" applyProtection="1"/>
    <xf numFmtId="49" fontId="48" fillId="50" borderId="42" xfId="0" applyNumberFormat="1" applyFont="1" applyFill="1" applyBorder="1" applyAlignment="1" applyProtection="1">
      <alignment horizontal="center"/>
    </xf>
    <xf numFmtId="0" fontId="48" fillId="50" borderId="42" xfId="0" applyFont="1" applyFill="1" applyBorder="1" applyAlignment="1" applyProtection="1">
      <alignment horizontal="center"/>
    </xf>
    <xf numFmtId="0" fontId="48" fillId="50" borderId="42" xfId="0" applyFont="1" applyFill="1" applyBorder="1" applyProtection="1"/>
    <xf numFmtId="1" fontId="47" fillId="50" borderId="42" xfId="0" applyNumberFormat="1" applyFont="1" applyFill="1" applyBorder="1" applyAlignment="1" applyProtection="1">
      <alignment horizontal="center"/>
    </xf>
    <xf numFmtId="1" fontId="48" fillId="50" borderId="82" xfId="0" applyNumberFormat="1" applyFont="1" applyFill="1" applyBorder="1" applyProtection="1"/>
    <xf numFmtId="49" fontId="48" fillId="51" borderId="42" xfId="0" applyNumberFormat="1" applyFont="1" applyFill="1" applyBorder="1" applyAlignment="1" applyProtection="1">
      <alignment horizontal="center"/>
    </xf>
    <xf numFmtId="0" fontId="48" fillId="51" borderId="42" xfId="0" applyFont="1" applyFill="1" applyBorder="1" applyAlignment="1" applyProtection="1">
      <alignment horizontal="center"/>
    </xf>
    <xf numFmtId="0" fontId="48" fillId="51" borderId="42" xfId="0" applyFont="1" applyFill="1" applyBorder="1" applyProtection="1"/>
    <xf numFmtId="1" fontId="47" fillId="51" borderId="42" xfId="0" applyNumberFormat="1" applyFont="1" applyFill="1" applyBorder="1" applyAlignment="1" applyProtection="1">
      <alignment horizontal="center"/>
    </xf>
    <xf numFmtId="1" fontId="48" fillId="51" borderId="82" xfId="0" applyNumberFormat="1" applyFont="1" applyFill="1" applyBorder="1" applyProtection="1"/>
    <xf numFmtId="49" fontId="48" fillId="52" borderId="42" xfId="0" applyNumberFormat="1" applyFont="1" applyFill="1" applyBorder="1" applyAlignment="1" applyProtection="1">
      <alignment horizontal="center"/>
    </xf>
    <xf numFmtId="0" fontId="48" fillId="52" borderId="42" xfId="0" applyFont="1" applyFill="1" applyBorder="1" applyAlignment="1" applyProtection="1">
      <alignment horizontal="center"/>
    </xf>
    <xf numFmtId="0" fontId="48" fillId="52" borderId="42" xfId="0" applyFont="1" applyFill="1" applyBorder="1" applyProtection="1"/>
    <xf numFmtId="1" fontId="47" fillId="52" borderId="42" xfId="0" applyNumberFormat="1" applyFont="1" applyFill="1" applyBorder="1" applyAlignment="1" applyProtection="1">
      <alignment horizontal="center"/>
    </xf>
    <xf numFmtId="1" fontId="48" fillId="52" borderId="82" xfId="0" applyNumberFormat="1" applyFont="1" applyFill="1" applyBorder="1" applyProtection="1"/>
    <xf numFmtId="49" fontId="48" fillId="53" borderId="42" xfId="0" applyNumberFormat="1" applyFont="1" applyFill="1" applyBorder="1" applyAlignment="1" applyProtection="1">
      <alignment horizontal="center"/>
    </xf>
    <xf numFmtId="0" fontId="48" fillId="53" borderId="42" xfId="0" applyFont="1" applyFill="1" applyBorder="1" applyAlignment="1" applyProtection="1">
      <alignment horizontal="center"/>
    </xf>
    <xf numFmtId="0" fontId="48" fillId="53" borderId="42" xfId="0" applyFont="1" applyFill="1" applyBorder="1" applyProtection="1"/>
    <xf numFmtId="1" fontId="47" fillId="53" borderId="42" xfId="0" applyNumberFormat="1" applyFont="1" applyFill="1" applyBorder="1" applyAlignment="1" applyProtection="1">
      <alignment horizontal="center"/>
    </xf>
    <xf numFmtId="1" fontId="48" fillId="53" borderId="82" xfId="0" applyNumberFormat="1" applyFont="1" applyFill="1" applyBorder="1" applyProtection="1"/>
    <xf numFmtId="49" fontId="48" fillId="54" borderId="42" xfId="0" applyNumberFormat="1" applyFont="1" applyFill="1" applyBorder="1" applyAlignment="1" applyProtection="1">
      <alignment horizontal="center"/>
    </xf>
    <xf numFmtId="0" fontId="48" fillId="54" borderId="42" xfId="0" applyFont="1" applyFill="1" applyBorder="1" applyAlignment="1" applyProtection="1">
      <alignment horizontal="center"/>
    </xf>
    <xf numFmtId="0" fontId="48" fillId="54" borderId="42" xfId="0" applyFont="1" applyFill="1" applyBorder="1" applyProtection="1"/>
    <xf numFmtId="1" fontId="47" fillId="54" borderId="42" xfId="0" applyNumberFormat="1" applyFont="1" applyFill="1" applyBorder="1" applyAlignment="1" applyProtection="1">
      <alignment horizontal="center"/>
    </xf>
    <xf numFmtId="1" fontId="48" fillId="54" borderId="82" xfId="0" applyNumberFormat="1" applyFont="1" applyFill="1" applyBorder="1" applyProtection="1"/>
    <xf numFmtId="49" fontId="53" fillId="40" borderId="42" xfId="0" applyNumberFormat="1" applyFont="1" applyFill="1" applyBorder="1" applyAlignment="1" applyProtection="1">
      <alignment horizontal="center" vertical="center" wrapText="1"/>
    </xf>
    <xf numFmtId="0" fontId="53" fillId="40" borderId="42" xfId="0" applyFont="1" applyFill="1" applyBorder="1" applyAlignment="1" applyProtection="1">
      <alignment horizontal="center" vertical="center"/>
    </xf>
    <xf numFmtId="1" fontId="53" fillId="40" borderId="42" xfId="0" applyNumberFormat="1" applyFont="1" applyFill="1" applyBorder="1" applyAlignment="1" applyProtection="1">
      <alignment horizontal="center" vertical="center"/>
    </xf>
    <xf numFmtId="1" fontId="35" fillId="34" borderId="75" xfId="0" applyNumberFormat="1" applyFont="1" applyFill="1" applyBorder="1" applyAlignment="1" applyProtection="1">
      <alignment horizontal="center" vertical="center"/>
    </xf>
    <xf numFmtId="3" fontId="35" fillId="34" borderId="76" xfId="0" applyNumberFormat="1" applyFont="1" applyFill="1" applyBorder="1" applyAlignment="1" applyProtection="1">
      <alignment horizontal="center" vertical="center"/>
    </xf>
    <xf numFmtId="3" fontId="37" fillId="29" borderId="0" xfId="0" applyNumberFormat="1" applyFont="1" applyFill="1" applyBorder="1" applyAlignment="1" applyProtection="1">
      <alignment horizontal="center" vertical="center"/>
    </xf>
    <xf numFmtId="3" fontId="37" fillId="38" borderId="0" xfId="0" applyNumberFormat="1" applyFont="1" applyFill="1" applyAlignment="1" applyProtection="1">
      <alignment horizontal="center"/>
    </xf>
    <xf numFmtId="1" fontId="0" fillId="0" borderId="27" xfId="0" applyNumberFormat="1" applyFont="1" applyFill="1" applyBorder="1" applyAlignment="1" applyProtection="1">
      <alignment horizontal="center" vertical="center"/>
      <protection locked="0"/>
    </xf>
    <xf numFmtId="1" fontId="0" fillId="0" borderId="12" xfId="0" applyNumberFormat="1" applyFont="1" applyFill="1" applyBorder="1" applyAlignment="1" applyProtection="1">
      <alignment horizontal="center" vertical="center"/>
      <protection locked="0"/>
    </xf>
    <xf numFmtId="1" fontId="0" fillId="0" borderId="16" xfId="0" applyNumberFormat="1" applyFont="1" applyFill="1" applyBorder="1" applyAlignment="1" applyProtection="1">
      <alignment horizontal="center" vertical="center"/>
      <protection locked="0"/>
    </xf>
    <xf numFmtId="1" fontId="0" fillId="0" borderId="46" xfId="0" applyNumberFormat="1" applyFont="1" applyFill="1" applyBorder="1" applyAlignment="1" applyProtection="1">
      <alignment horizontal="center" vertical="center"/>
      <protection locked="0"/>
    </xf>
    <xf numFmtId="1" fontId="19" fillId="0" borderId="0" xfId="0" applyNumberFormat="1" applyFont="1" applyFill="1" applyProtection="1"/>
    <xf numFmtId="49" fontId="48" fillId="54" borderId="82" xfId="0" applyNumberFormat="1" applyFont="1" applyFill="1" applyBorder="1" applyAlignment="1" applyProtection="1">
      <alignment horizontal="center"/>
    </xf>
    <xf numFmtId="0" fontId="48" fillId="54" borderId="82" xfId="0" applyFont="1" applyFill="1" applyBorder="1" applyAlignment="1" applyProtection="1">
      <alignment horizontal="center"/>
    </xf>
    <xf numFmtId="0" fontId="48" fillId="54" borderId="82" xfId="0" applyFont="1" applyFill="1" applyBorder="1" applyProtection="1"/>
    <xf numFmtId="1" fontId="47" fillId="54" borderId="82" xfId="0" applyNumberFormat="1" applyFont="1" applyFill="1" applyBorder="1" applyAlignment="1" applyProtection="1">
      <alignment horizontal="center"/>
    </xf>
    <xf numFmtId="49" fontId="48" fillId="0" borderId="0" xfId="0" applyNumberFormat="1" applyFont="1" applyFill="1" applyBorder="1" applyProtection="1"/>
    <xf numFmtId="1" fontId="19" fillId="0" borderId="0" xfId="0" applyNumberFormat="1" applyFont="1" applyAlignment="1" applyProtection="1">
      <alignment horizontal="left" indent="1"/>
    </xf>
    <xf numFmtId="1" fontId="18" fillId="4" borderId="20" xfId="0" applyNumberFormat="1" applyFont="1" applyFill="1" applyBorder="1" applyAlignment="1" applyProtection="1">
      <alignment horizontal="center" vertical="center"/>
    </xf>
    <xf numFmtId="1" fontId="18" fillId="4" borderId="21" xfId="0" applyNumberFormat="1" applyFont="1" applyFill="1" applyBorder="1" applyAlignment="1" applyProtection="1">
      <alignment horizontal="center" vertical="center"/>
    </xf>
    <xf numFmtId="1" fontId="18" fillId="4" borderId="22" xfId="0" applyNumberFormat="1" applyFont="1" applyFill="1" applyBorder="1" applyAlignment="1" applyProtection="1">
      <alignment horizontal="center" vertical="center"/>
    </xf>
    <xf numFmtId="1" fontId="19" fillId="29" borderId="19" xfId="0" applyNumberFormat="1" applyFont="1" applyFill="1" applyBorder="1" applyAlignment="1" applyProtection="1">
      <alignment horizontal="center" vertical="center" textRotation="90"/>
    </xf>
    <xf numFmtId="1" fontId="19" fillId="29" borderId="18" xfId="0" applyNumberFormat="1" applyFont="1" applyFill="1" applyBorder="1" applyAlignment="1" applyProtection="1">
      <alignment horizontal="center" vertical="center" textRotation="90"/>
    </xf>
    <xf numFmtId="1" fontId="19" fillId="29" borderId="14" xfId="0" applyNumberFormat="1" applyFont="1" applyFill="1" applyBorder="1" applyAlignment="1" applyProtection="1">
      <alignment horizontal="center" vertical="center" textRotation="90"/>
    </xf>
    <xf numFmtId="1" fontId="0" fillId="41" borderId="51" xfId="0" applyNumberFormat="1" applyFont="1" applyFill="1" applyBorder="1" applyAlignment="1" applyProtection="1">
      <alignment horizontal="center" vertical="center" textRotation="90"/>
    </xf>
    <xf numFmtId="1" fontId="0" fillId="41" borderId="52" xfId="0" applyNumberFormat="1" applyFont="1" applyFill="1" applyBorder="1" applyAlignment="1" applyProtection="1">
      <alignment horizontal="center" vertical="center" textRotation="90"/>
    </xf>
    <xf numFmtId="1" fontId="0" fillId="41" borderId="53" xfId="0" applyNumberFormat="1" applyFont="1" applyFill="1" applyBorder="1" applyAlignment="1" applyProtection="1">
      <alignment horizontal="center" vertical="center" textRotation="90"/>
    </xf>
    <xf numFmtId="1" fontId="0" fillId="39" borderId="41" xfId="0" applyNumberFormat="1" applyFont="1" applyFill="1" applyBorder="1" applyAlignment="1" applyProtection="1">
      <alignment horizontal="center" vertical="center" textRotation="90"/>
    </xf>
    <xf numFmtId="1" fontId="0" fillId="39" borderId="37" xfId="0" applyNumberFormat="1" applyFont="1" applyFill="1" applyBorder="1" applyAlignment="1" applyProtection="1">
      <alignment horizontal="center" vertical="center" textRotation="90"/>
    </xf>
    <xf numFmtId="1" fontId="0" fillId="39" borderId="23" xfId="0" applyNumberFormat="1" applyFont="1" applyFill="1" applyBorder="1" applyAlignment="1" applyProtection="1">
      <alignment horizontal="center" vertical="center" textRotation="90"/>
    </xf>
    <xf numFmtId="1" fontId="0" fillId="41" borderId="38" xfId="0" applyNumberFormat="1" applyFont="1" applyFill="1" applyBorder="1" applyAlignment="1" applyProtection="1">
      <alignment horizontal="center" vertical="center" textRotation="90"/>
    </xf>
    <xf numFmtId="1" fontId="0" fillId="41" borderId="17" xfId="0" applyNumberFormat="1" applyFont="1" applyFill="1" applyBorder="1" applyAlignment="1" applyProtection="1">
      <alignment horizontal="center" vertical="center" textRotation="90"/>
    </xf>
    <xf numFmtId="1" fontId="0" fillId="41" borderId="39" xfId="0" applyNumberFormat="1" applyFont="1" applyFill="1" applyBorder="1" applyAlignment="1" applyProtection="1">
      <alignment horizontal="center" vertical="center" textRotation="90"/>
    </xf>
    <xf numFmtId="1" fontId="0" fillId="39" borderId="38" xfId="0" applyNumberFormat="1" applyFont="1" applyFill="1" applyBorder="1" applyAlignment="1" applyProtection="1">
      <alignment horizontal="center" vertical="center" textRotation="90"/>
    </xf>
    <xf numFmtId="1" fontId="0" fillId="39" borderId="17" xfId="0" applyNumberFormat="1" applyFont="1" applyFill="1" applyBorder="1" applyAlignment="1" applyProtection="1">
      <alignment horizontal="center" vertical="center" textRotation="90"/>
    </xf>
    <xf numFmtId="1" fontId="0" fillId="39" borderId="39" xfId="0" applyNumberFormat="1" applyFont="1" applyFill="1" applyBorder="1" applyAlignment="1" applyProtection="1">
      <alignment horizontal="center" vertical="center" textRotation="90"/>
    </xf>
    <xf numFmtId="1" fontId="50" fillId="30" borderId="20" xfId="0" applyNumberFormat="1" applyFont="1" applyFill="1" applyBorder="1" applyAlignment="1" applyProtection="1">
      <alignment horizontal="right" vertical="center" indent="1"/>
    </xf>
    <xf numFmtId="1" fontId="50" fillId="30" borderId="21" xfId="0" applyNumberFormat="1" applyFont="1" applyFill="1" applyBorder="1" applyAlignment="1" applyProtection="1">
      <alignment horizontal="right" vertical="center" indent="1"/>
    </xf>
    <xf numFmtId="1" fontId="50" fillId="30" borderId="22" xfId="0" applyNumberFormat="1" applyFont="1" applyFill="1" applyBorder="1" applyAlignment="1" applyProtection="1">
      <alignment horizontal="right" vertical="center" indent="1"/>
    </xf>
    <xf numFmtId="1" fontId="50" fillId="30" borderId="77" xfId="0" applyNumberFormat="1" applyFont="1" applyFill="1" applyBorder="1" applyAlignment="1" applyProtection="1">
      <alignment horizontal="right" vertical="center" indent="1"/>
    </xf>
    <xf numFmtId="1" fontId="46" fillId="38" borderId="0" xfId="0" applyNumberFormat="1" applyFont="1" applyFill="1" applyAlignment="1" applyProtection="1">
      <alignment horizontal="center" vertical="center" wrapText="1"/>
    </xf>
    <xf numFmtId="1" fontId="41" fillId="40" borderId="20" xfId="0" applyNumberFormat="1" applyFont="1" applyFill="1" applyBorder="1" applyAlignment="1" applyProtection="1">
      <alignment horizontal="center" vertical="center" wrapText="1"/>
    </xf>
    <xf numFmtId="1" fontId="41" fillId="40" borderId="21" xfId="0" applyNumberFormat="1" applyFont="1" applyFill="1" applyBorder="1" applyAlignment="1" applyProtection="1">
      <alignment horizontal="center" vertical="center" wrapText="1"/>
    </xf>
    <xf numFmtId="1" fontId="41" fillId="40" borderId="22" xfId="0" applyNumberFormat="1" applyFont="1" applyFill="1" applyBorder="1" applyAlignment="1" applyProtection="1">
      <alignment horizontal="center" vertical="center" wrapText="1"/>
    </xf>
    <xf numFmtId="2" fontId="0" fillId="33" borderId="40" xfId="0" applyNumberFormat="1" applyFill="1" applyBorder="1" applyAlignment="1" applyProtection="1">
      <alignment horizontal="center"/>
    </xf>
    <xf numFmtId="0" fontId="28" fillId="36" borderId="26" xfId="0" applyFont="1" applyFill="1" applyBorder="1" applyAlignment="1" applyProtection="1">
      <alignment horizontal="left" indent="1"/>
    </xf>
    <xf numFmtId="0" fontId="28" fillId="36" borderId="75" xfId="0" applyFont="1" applyFill="1" applyBorder="1" applyAlignment="1" applyProtection="1">
      <alignment horizontal="left" indent="1"/>
    </xf>
    <xf numFmtId="0" fontId="28" fillId="36" borderId="79" xfId="0" applyFont="1" applyFill="1" applyBorder="1" applyAlignment="1" applyProtection="1">
      <alignment horizontal="left" indent="1"/>
    </xf>
    <xf numFmtId="0" fontId="32" fillId="36" borderId="26" xfId="0" applyFont="1" applyFill="1" applyBorder="1" applyAlignment="1" applyProtection="1">
      <alignment horizontal="left" indent="1"/>
    </xf>
    <xf numFmtId="0" fontId="32" fillId="36" borderId="75" xfId="0" applyFont="1" applyFill="1" applyBorder="1" applyAlignment="1" applyProtection="1">
      <alignment horizontal="left" indent="1"/>
    </xf>
    <xf numFmtId="0" fontId="32" fillId="36" borderId="79" xfId="0" applyFont="1" applyFill="1" applyBorder="1" applyAlignment="1" applyProtection="1">
      <alignment horizontal="left" indent="1"/>
    </xf>
    <xf numFmtId="0" fontId="28" fillId="36" borderId="42" xfId="0" applyFont="1" applyFill="1" applyBorder="1" applyAlignment="1" applyProtection="1">
      <alignment horizontal="left" indent="1"/>
    </xf>
    <xf numFmtId="0" fontId="32" fillId="36" borderId="42" xfId="0" applyFont="1" applyFill="1" applyBorder="1" applyAlignment="1" applyProtection="1">
      <alignment horizontal="left" indent="1"/>
    </xf>
    <xf numFmtId="2" fontId="0" fillId="32" borderId="40" xfId="0" applyNumberFormat="1" applyFill="1" applyBorder="1" applyAlignment="1" applyProtection="1">
      <alignment horizontal="center"/>
    </xf>
    <xf numFmtId="0" fontId="36" fillId="29" borderId="0" xfId="0" applyFont="1" applyFill="1" applyAlignment="1" applyProtection="1">
      <alignment horizontal="center" vertical="center"/>
    </xf>
    <xf numFmtId="0" fontId="0" fillId="0" borderId="0" xfId="0" applyAlignment="1" applyProtection="1">
      <alignment horizontal="left" indent="1"/>
    </xf>
    <xf numFmtId="0" fontId="19" fillId="32" borderId="35" xfId="0" applyFont="1" applyFill="1" applyBorder="1" applyAlignment="1" applyProtection="1">
      <alignment horizontal="center" vertical="center"/>
    </xf>
    <xf numFmtId="0" fontId="19" fillId="32" borderId="29" xfId="0" applyFont="1" applyFill="1" applyBorder="1" applyAlignment="1" applyProtection="1">
      <alignment horizontal="center" vertical="center"/>
    </xf>
    <xf numFmtId="0" fontId="19" fillId="33" borderId="35" xfId="0" applyFont="1" applyFill="1" applyBorder="1" applyAlignment="1" applyProtection="1">
      <alignment horizontal="center" vertical="center"/>
    </xf>
    <xf numFmtId="0" fontId="19" fillId="33" borderId="28" xfId="0" applyFont="1" applyFill="1" applyBorder="1" applyAlignment="1" applyProtection="1">
      <alignment horizontal="center" vertical="center"/>
    </xf>
    <xf numFmtId="0" fontId="31" fillId="34" borderId="65" xfId="0" applyFont="1" applyFill="1" applyBorder="1" applyAlignment="1" applyProtection="1">
      <alignment horizontal="center" vertical="center" wrapText="1"/>
    </xf>
    <xf numFmtId="0" fontId="31" fillId="34" borderId="69" xfId="0" applyFont="1" applyFill="1" applyBorder="1" applyAlignment="1" applyProtection="1">
      <alignment horizontal="center" vertical="center" wrapText="1"/>
    </xf>
    <xf numFmtId="0" fontId="42" fillId="0" borderId="78" xfId="0" applyFont="1" applyBorder="1" applyAlignment="1" applyProtection="1">
      <alignment horizontal="left" indent="1"/>
    </xf>
    <xf numFmtId="0" fontId="42" fillId="0" borderId="0" xfId="0" applyFont="1" applyAlignment="1" applyProtection="1">
      <alignment horizontal="left" indent="1"/>
    </xf>
    <xf numFmtId="0" fontId="31" fillId="39" borderId="65" xfId="0" applyFont="1" applyFill="1" applyBorder="1" applyAlignment="1" applyProtection="1">
      <alignment horizontal="center" vertical="center" wrapText="1"/>
    </xf>
    <xf numFmtId="0" fontId="31" fillId="39" borderId="69" xfId="0" applyFont="1" applyFill="1" applyBorder="1" applyAlignment="1" applyProtection="1">
      <alignment horizontal="center" vertical="center" wrapText="1"/>
    </xf>
    <xf numFmtId="0" fontId="19" fillId="32" borderId="40" xfId="0" applyFont="1" applyFill="1" applyBorder="1" applyAlignment="1" applyProtection="1">
      <alignment horizontal="center"/>
    </xf>
    <xf numFmtId="0" fontId="19" fillId="33" borderId="40" xfId="0" applyFont="1" applyFill="1" applyBorder="1" applyAlignment="1" applyProtection="1">
      <alignment horizontal="center"/>
    </xf>
    <xf numFmtId="0" fontId="38" fillId="29" borderId="0" xfId="0" applyFont="1" applyFill="1" applyBorder="1" applyAlignment="1" applyProtection="1">
      <alignment horizontal="left" vertical="center"/>
    </xf>
    <xf numFmtId="0" fontId="38" fillId="38" borderId="0" xfId="0" applyFont="1" applyFill="1" applyAlignment="1" applyProtection="1">
      <alignment horizontal="left"/>
    </xf>
    <xf numFmtId="0" fontId="31" fillId="38" borderId="19" xfId="0" applyFont="1" applyFill="1" applyBorder="1" applyAlignment="1" applyProtection="1">
      <alignment horizontal="center" vertical="center" wrapText="1"/>
    </xf>
    <xf numFmtId="0" fontId="31" fillId="38" borderId="14" xfId="0" applyFont="1" applyFill="1" applyBorder="1" applyAlignment="1" applyProtection="1">
      <alignment horizontal="center" vertical="center" wrapText="1"/>
    </xf>
    <xf numFmtId="0" fontId="0" fillId="32" borderId="40" xfId="0" applyFill="1" applyBorder="1" applyAlignment="1" applyProtection="1">
      <alignment horizontal="center"/>
    </xf>
    <xf numFmtId="0" fontId="0" fillId="33" borderId="40" xfId="0" applyFill="1" applyBorder="1" applyAlignment="1" applyProtection="1">
      <alignment horizontal="center"/>
    </xf>
    <xf numFmtId="0" fontId="19" fillId="33" borderId="29" xfId="0" applyFont="1" applyFill="1" applyBorder="1" applyAlignment="1" applyProtection="1">
      <alignment horizontal="center" vertical="center"/>
    </xf>
    <xf numFmtId="1" fontId="19" fillId="33" borderId="40" xfId="0" applyNumberFormat="1" applyFont="1" applyFill="1" applyBorder="1" applyAlignment="1" applyProtection="1">
      <alignment horizontal="center"/>
    </xf>
    <xf numFmtId="0" fontId="43" fillId="24" borderId="80" xfId="0" applyFont="1" applyFill="1" applyBorder="1" applyAlignment="1" applyProtection="1">
      <alignment horizontal="center"/>
    </xf>
    <xf numFmtId="0" fontId="43" fillId="24" borderId="81" xfId="0" applyFont="1" applyFill="1" applyBorder="1" applyAlignment="1" applyProtection="1">
      <alignment horizontal="center"/>
    </xf>
    <xf numFmtId="0" fontId="39" fillId="31" borderId="20" xfId="0" applyFont="1" applyFill="1" applyBorder="1" applyAlignment="1" applyProtection="1">
      <alignment horizontal="center" vertical="center"/>
    </xf>
    <xf numFmtId="0" fontId="39" fillId="31" borderId="21" xfId="0" applyFont="1" applyFill="1" applyBorder="1" applyAlignment="1" applyProtection="1">
      <alignment horizontal="center" vertical="center"/>
    </xf>
    <xf numFmtId="0" fontId="39" fillId="31" borderId="22" xfId="0" applyFont="1" applyFill="1" applyBorder="1" applyAlignment="1" applyProtection="1">
      <alignment horizontal="center" vertical="center"/>
    </xf>
    <xf numFmtId="0" fontId="40" fillId="31" borderId="20" xfId="0" applyFont="1" applyFill="1" applyBorder="1" applyAlignment="1" applyProtection="1">
      <alignment horizontal="center" vertical="center"/>
    </xf>
    <xf numFmtId="0" fontId="40" fillId="31" borderId="21" xfId="0" applyFont="1" applyFill="1" applyBorder="1" applyAlignment="1" applyProtection="1">
      <alignment horizontal="center" vertical="center"/>
    </xf>
    <xf numFmtId="0" fontId="40" fillId="31" borderId="22" xfId="0" applyFont="1" applyFill="1" applyBorder="1" applyAlignment="1" applyProtection="1">
      <alignment horizontal="center" vertical="center"/>
    </xf>
    <xf numFmtId="49" fontId="52" fillId="0" borderId="0" xfId="0" applyNumberFormat="1" applyFont="1" applyFill="1" applyBorder="1" applyAlignment="1" applyProtection="1">
      <alignment horizontal="center"/>
    </xf>
    <xf numFmtId="0" fontId="0" fillId="0" borderId="0" xfId="0" applyBorder="1" applyAlignment="1">
      <alignment horizontal="center"/>
    </xf>
  </cellXfs>
  <cellStyles count="44">
    <cellStyle name="20 % – Zvýraznění1 2" xfId="1"/>
    <cellStyle name="20 % – Zvýraznění2 2" xfId="2"/>
    <cellStyle name="20 % – Zvýraznění3 2" xfId="3"/>
    <cellStyle name="20 % – Zvýraznění4 2" xfId="4"/>
    <cellStyle name="20 % – Zvýraznění5 2" xfId="5"/>
    <cellStyle name="20 % – Zvýraznění6 2" xfId="6"/>
    <cellStyle name="40 % – Zvýraznění1 2" xfId="7"/>
    <cellStyle name="40 % – Zvýraznění2 2" xfId="8"/>
    <cellStyle name="40 % – Zvýraznění3 2" xfId="9"/>
    <cellStyle name="40 % – Zvýraznění4 2" xfId="10"/>
    <cellStyle name="40 % – Zvýraznění5 2" xfId="11"/>
    <cellStyle name="40 % – Zvýraznění6 2" xfId="12"/>
    <cellStyle name="60 % – Zvýraznění1 2" xfId="13"/>
    <cellStyle name="60 % – Zvýraznění2 2" xfId="14"/>
    <cellStyle name="60 % – Zvýraznění3 2" xfId="15"/>
    <cellStyle name="60 % – Zvýraznění4 2" xfId="16"/>
    <cellStyle name="60 % – Zvýraznění5 2" xfId="17"/>
    <cellStyle name="60 % – Zvýraznění6 2" xfId="18"/>
    <cellStyle name="Celkem 2" xfId="19"/>
    <cellStyle name="Hypertextový odkaz" xfId="43" builtinId="8"/>
    <cellStyle name="Chybně 2" xfId="20"/>
    <cellStyle name="Kontrolní buňka 2" xfId="21"/>
    <cellStyle name="Nadpis 1 2" xfId="22"/>
    <cellStyle name="Nadpis 2 2" xfId="23"/>
    <cellStyle name="Nadpis 3 2" xfId="24"/>
    <cellStyle name="Nadpis 4 2" xfId="25"/>
    <cellStyle name="Název 2" xfId="26"/>
    <cellStyle name="Neutrální 2" xfId="27"/>
    <cellStyle name="Normální" xfId="0" builtinId="0"/>
    <cellStyle name="normální 2" xfId="28"/>
    <cellStyle name="Poznámka 2" xfId="29"/>
    <cellStyle name="Propojená buňka 2" xfId="30"/>
    <cellStyle name="Správně 2" xfId="31"/>
    <cellStyle name="Text upozornění 2" xfId="32"/>
    <cellStyle name="Vstup 2" xfId="33"/>
    <cellStyle name="Výpočet 2" xfId="34"/>
    <cellStyle name="Výstup 2" xfId="35"/>
    <cellStyle name="Vysvětlující text 2" xfId="36"/>
    <cellStyle name="Zvýraznění 1 2" xfId="37"/>
    <cellStyle name="Zvýraznění 2 2" xfId="38"/>
    <cellStyle name="Zvýraznění 3 2" xfId="39"/>
    <cellStyle name="Zvýraznění 4 2" xfId="40"/>
    <cellStyle name="Zvýraznění 5 2" xfId="41"/>
    <cellStyle name="Zvýraznění 6 2" xfId="42"/>
  </cellStyles>
  <dxfs count="13">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9999"/>
      <color rgb="FFCCFF99"/>
      <color rgb="FFFFFFCC"/>
      <color rgb="FF99FF33"/>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95"/>
  <sheetViews>
    <sheetView showGridLines="0" tabSelected="1" zoomScale="130" zoomScaleNormal="130" workbookViewId="0">
      <selection activeCell="F25" sqref="F25"/>
    </sheetView>
  </sheetViews>
  <sheetFormatPr defaultRowHeight="15.75" x14ac:dyDescent="0.25"/>
  <cols>
    <col min="1" max="1" width="2.7109375" style="112" customWidth="1"/>
    <col min="2" max="2" width="4.42578125" style="112" customWidth="1"/>
    <col min="3" max="3" width="5.85546875" style="112" customWidth="1"/>
    <col min="4" max="4" width="5" style="168" customWidth="1"/>
    <col min="5" max="5" width="19.7109375" style="169" customWidth="1"/>
    <col min="6" max="6" width="29.140625" style="170" customWidth="1"/>
    <col min="7" max="18" width="5.28515625" style="112" customWidth="1"/>
    <col min="19" max="19" width="6.7109375" style="171" customWidth="1"/>
    <col min="20" max="20" width="21" style="174" customWidth="1"/>
    <col min="21" max="21" width="7.28515625" style="176" customWidth="1"/>
    <col min="22" max="22" width="0" style="110" hidden="1" customWidth="1"/>
    <col min="23" max="28" width="0" style="112" hidden="1" customWidth="1"/>
    <col min="29" max="29" width="9.140625" style="112"/>
    <col min="30" max="30" width="9.140625" style="246"/>
    <col min="31" max="16384" width="9.140625" style="112"/>
  </cols>
  <sheetData>
    <row r="1" spans="2:30" ht="35.25" customHeight="1" thickBot="1" x14ac:dyDescent="0.25">
      <c r="B1" s="253" t="s">
        <v>56</v>
      </c>
      <c r="C1" s="254"/>
      <c r="D1" s="254"/>
      <c r="E1" s="254"/>
      <c r="F1" s="254"/>
      <c r="G1" s="254"/>
      <c r="H1" s="254"/>
      <c r="I1" s="254"/>
      <c r="J1" s="254"/>
      <c r="K1" s="254"/>
      <c r="L1" s="254"/>
      <c r="M1" s="254"/>
      <c r="N1" s="254"/>
      <c r="O1" s="254"/>
      <c r="P1" s="254"/>
      <c r="Q1" s="254"/>
      <c r="R1" s="254"/>
      <c r="S1" s="254"/>
      <c r="T1" s="254"/>
      <c r="U1" s="255"/>
      <c r="W1" s="111"/>
      <c r="X1" s="111"/>
      <c r="Y1" s="111"/>
      <c r="Z1" s="111"/>
    </row>
    <row r="2" spans="2:30" ht="107.25" customHeight="1" thickBot="1" x14ac:dyDescent="0.25">
      <c r="B2" s="113"/>
      <c r="C2" s="114" t="s">
        <v>231</v>
      </c>
      <c r="D2" s="115" t="s">
        <v>232</v>
      </c>
      <c r="E2" s="116" t="s">
        <v>23</v>
      </c>
      <c r="F2" s="117" t="s">
        <v>22</v>
      </c>
      <c r="G2" s="118" t="s">
        <v>217</v>
      </c>
      <c r="H2" s="119" t="s">
        <v>218</v>
      </c>
      <c r="I2" s="119" t="s">
        <v>219</v>
      </c>
      <c r="J2" s="119" t="s">
        <v>220</v>
      </c>
      <c r="K2" s="119" t="s">
        <v>221</v>
      </c>
      <c r="L2" s="119" t="s">
        <v>222</v>
      </c>
      <c r="M2" s="119" t="s">
        <v>223</v>
      </c>
      <c r="N2" s="119" t="s">
        <v>224</v>
      </c>
      <c r="O2" s="119" t="s">
        <v>225</v>
      </c>
      <c r="P2" s="119" t="s">
        <v>226</v>
      </c>
      <c r="Q2" s="119" t="s">
        <v>227</v>
      </c>
      <c r="R2" s="120" t="s">
        <v>228</v>
      </c>
      <c r="S2" s="121" t="s">
        <v>229</v>
      </c>
      <c r="T2" s="172" t="s">
        <v>230</v>
      </c>
      <c r="U2" s="122" t="s">
        <v>2</v>
      </c>
      <c r="W2" s="276" t="s">
        <v>195</v>
      </c>
      <c r="X2" s="277"/>
      <c r="Y2" s="277"/>
      <c r="Z2" s="278"/>
    </row>
    <row r="3" spans="2:30" ht="12" customHeight="1" thickBot="1" x14ac:dyDescent="0.25">
      <c r="B3" s="123"/>
      <c r="C3" s="124"/>
      <c r="D3" s="125"/>
      <c r="E3" s="126"/>
      <c r="F3" s="127"/>
      <c r="G3" s="128"/>
      <c r="H3" s="129"/>
      <c r="I3" s="129"/>
      <c r="J3" s="129"/>
      <c r="K3" s="129"/>
      <c r="L3" s="129"/>
      <c r="M3" s="129"/>
      <c r="N3" s="129"/>
      <c r="O3" s="129"/>
      <c r="P3" s="129"/>
      <c r="Q3" s="129"/>
      <c r="R3" s="129"/>
      <c r="S3" s="130"/>
      <c r="T3" s="173"/>
      <c r="U3" s="131"/>
    </row>
    <row r="4" spans="2:30" s="138" customFormat="1" ht="15" customHeight="1" x14ac:dyDescent="0.2">
      <c r="B4" s="256"/>
      <c r="C4" s="132">
        <v>1</v>
      </c>
      <c r="D4" s="133" t="s">
        <v>12</v>
      </c>
      <c r="E4" s="134" t="s">
        <v>287</v>
      </c>
      <c r="F4" s="135" t="s">
        <v>272</v>
      </c>
      <c r="G4" s="262"/>
      <c r="H4" s="1">
        <v>2</v>
      </c>
      <c r="I4" s="1">
        <v>5</v>
      </c>
      <c r="J4" s="1">
        <v>5</v>
      </c>
      <c r="K4" s="1">
        <v>4</v>
      </c>
      <c r="L4" s="1">
        <v>5.8571428571428568</v>
      </c>
      <c r="M4" s="1">
        <v>6</v>
      </c>
      <c r="N4" s="1">
        <v>4</v>
      </c>
      <c r="O4" s="1">
        <v>4</v>
      </c>
      <c r="P4" s="1">
        <v>4</v>
      </c>
      <c r="Q4" s="1">
        <v>5</v>
      </c>
      <c r="R4" s="2">
        <v>4</v>
      </c>
      <c r="S4" s="105">
        <f t="shared" ref="S4:S37" si="0">SUM(G4:R4)</f>
        <v>48.857142857142861</v>
      </c>
      <c r="T4" s="101">
        <f>S4/11</f>
        <v>4.4415584415584419</v>
      </c>
      <c r="U4" s="136">
        <f t="shared" ref="U4:U18" si="1">RANK(S4,$S$4:$S$18)</f>
        <v>7</v>
      </c>
      <c r="V4" s="137"/>
      <c r="AD4" s="246"/>
    </row>
    <row r="5" spans="2:30" s="138" customFormat="1" ht="15" customHeight="1" x14ac:dyDescent="0.2">
      <c r="B5" s="257"/>
      <c r="C5" s="139">
        <v>2</v>
      </c>
      <c r="D5" s="140" t="s">
        <v>12</v>
      </c>
      <c r="E5" s="134" t="s">
        <v>288</v>
      </c>
      <c r="F5" s="141" t="s">
        <v>273</v>
      </c>
      <c r="G5" s="263"/>
      <c r="H5" s="3">
        <v>5</v>
      </c>
      <c r="I5" s="3">
        <v>5</v>
      </c>
      <c r="J5" s="3">
        <v>3</v>
      </c>
      <c r="K5" s="3">
        <v>2</v>
      </c>
      <c r="L5" s="3">
        <v>5.8571428571428568</v>
      </c>
      <c r="M5" s="3">
        <v>5</v>
      </c>
      <c r="N5" s="3">
        <v>4</v>
      </c>
      <c r="O5" s="3">
        <v>4</v>
      </c>
      <c r="P5" s="3">
        <v>4</v>
      </c>
      <c r="Q5" s="3">
        <v>4</v>
      </c>
      <c r="R5" s="4">
        <v>6</v>
      </c>
      <c r="S5" s="105">
        <f t="shared" si="0"/>
        <v>47.857142857142861</v>
      </c>
      <c r="T5" s="101">
        <f t="shared" ref="T5:T72" si="2">S5/11</f>
        <v>4.3506493506493511</v>
      </c>
      <c r="U5" s="136">
        <f t="shared" si="1"/>
        <v>8</v>
      </c>
      <c r="V5" s="137"/>
      <c r="W5" s="275" t="s">
        <v>215</v>
      </c>
      <c r="X5" s="275"/>
      <c r="Y5" s="275"/>
      <c r="Z5" s="275"/>
      <c r="AA5" s="275"/>
      <c r="AB5" s="275"/>
      <c r="AD5" s="246"/>
    </row>
    <row r="6" spans="2:30" s="138" customFormat="1" ht="15" customHeight="1" x14ac:dyDescent="0.2">
      <c r="B6" s="257"/>
      <c r="C6" s="139">
        <v>3</v>
      </c>
      <c r="D6" s="140" t="s">
        <v>12</v>
      </c>
      <c r="E6" s="134" t="s">
        <v>289</v>
      </c>
      <c r="F6" s="141" t="s">
        <v>274</v>
      </c>
      <c r="G6" s="263"/>
      <c r="H6" s="3">
        <v>8</v>
      </c>
      <c r="I6" s="3">
        <v>8</v>
      </c>
      <c r="J6" s="3">
        <v>4</v>
      </c>
      <c r="K6" s="3">
        <v>3</v>
      </c>
      <c r="L6" s="3">
        <v>3.7142857142857144</v>
      </c>
      <c r="M6" s="3">
        <v>5</v>
      </c>
      <c r="N6" s="3">
        <v>5</v>
      </c>
      <c r="O6" s="3">
        <v>4</v>
      </c>
      <c r="P6" s="3">
        <v>3</v>
      </c>
      <c r="Q6" s="3">
        <v>4</v>
      </c>
      <c r="R6" s="5">
        <v>5</v>
      </c>
      <c r="S6" s="105">
        <f t="shared" si="0"/>
        <v>52.714285714285715</v>
      </c>
      <c r="T6" s="101">
        <f t="shared" si="2"/>
        <v>4.7922077922077921</v>
      </c>
      <c r="U6" s="136">
        <f t="shared" si="1"/>
        <v>4</v>
      </c>
      <c r="V6" s="137"/>
      <c r="W6" s="275"/>
      <c r="X6" s="275"/>
      <c r="Y6" s="275"/>
      <c r="Z6" s="275"/>
      <c r="AA6" s="275"/>
      <c r="AB6" s="275"/>
      <c r="AD6" s="246"/>
    </row>
    <row r="7" spans="2:30" s="138" customFormat="1" ht="15" customHeight="1" x14ac:dyDescent="0.2">
      <c r="B7" s="257"/>
      <c r="C7" s="139">
        <v>4</v>
      </c>
      <c r="D7" s="140" t="s">
        <v>12</v>
      </c>
      <c r="E7" s="134" t="s">
        <v>290</v>
      </c>
      <c r="F7" s="141" t="s">
        <v>275</v>
      </c>
      <c r="G7" s="263"/>
      <c r="H7" s="3">
        <v>5</v>
      </c>
      <c r="I7" s="3">
        <v>7</v>
      </c>
      <c r="J7" s="3">
        <v>4</v>
      </c>
      <c r="K7" s="3">
        <v>4</v>
      </c>
      <c r="L7" s="6">
        <v>1.7142857142857142</v>
      </c>
      <c r="M7" s="6">
        <v>4</v>
      </c>
      <c r="N7" s="3">
        <v>1</v>
      </c>
      <c r="O7" s="3">
        <v>4</v>
      </c>
      <c r="P7" s="3">
        <v>2</v>
      </c>
      <c r="Q7" s="3">
        <v>3</v>
      </c>
      <c r="R7" s="5">
        <v>4</v>
      </c>
      <c r="S7" s="105">
        <f t="shared" si="0"/>
        <v>39.714285714285715</v>
      </c>
      <c r="T7" s="101">
        <f t="shared" si="2"/>
        <v>3.6103896103896105</v>
      </c>
      <c r="U7" s="136">
        <f t="shared" si="1"/>
        <v>12</v>
      </c>
      <c r="V7" s="137"/>
      <c r="AD7" s="246"/>
    </row>
    <row r="8" spans="2:30" s="138" customFormat="1" ht="15" customHeight="1" x14ac:dyDescent="0.2">
      <c r="B8" s="257"/>
      <c r="C8" s="139">
        <v>5</v>
      </c>
      <c r="D8" s="140" t="s">
        <v>12</v>
      </c>
      <c r="E8" s="134" t="s">
        <v>291</v>
      </c>
      <c r="F8" s="141" t="s">
        <v>276</v>
      </c>
      <c r="G8" s="263"/>
      <c r="H8" s="3">
        <v>5</v>
      </c>
      <c r="I8" s="3">
        <v>6</v>
      </c>
      <c r="J8" s="3">
        <v>3</v>
      </c>
      <c r="K8" s="3">
        <v>3</v>
      </c>
      <c r="L8" s="3">
        <v>3.4285714285714284</v>
      </c>
      <c r="M8" s="3">
        <v>5</v>
      </c>
      <c r="N8" s="3">
        <v>2</v>
      </c>
      <c r="O8" s="3">
        <v>5</v>
      </c>
      <c r="P8" s="3">
        <v>6</v>
      </c>
      <c r="Q8" s="3">
        <v>5</v>
      </c>
      <c r="R8" s="5">
        <v>6</v>
      </c>
      <c r="S8" s="105">
        <f t="shared" si="0"/>
        <v>49.428571428571431</v>
      </c>
      <c r="T8" s="101">
        <f t="shared" si="2"/>
        <v>4.4935064935064934</v>
      </c>
      <c r="U8" s="136">
        <f t="shared" si="1"/>
        <v>6</v>
      </c>
      <c r="V8" s="137"/>
      <c r="W8" s="275" t="s">
        <v>213</v>
      </c>
      <c r="X8" s="275"/>
      <c r="Y8" s="275"/>
      <c r="Z8" s="275"/>
      <c r="AA8" s="275"/>
      <c r="AB8" s="275"/>
      <c r="AD8" s="246"/>
    </row>
    <row r="9" spans="2:30" s="138" customFormat="1" ht="15" customHeight="1" x14ac:dyDescent="0.2">
      <c r="B9" s="257"/>
      <c r="C9" s="139">
        <v>6</v>
      </c>
      <c r="D9" s="140" t="s">
        <v>12</v>
      </c>
      <c r="E9" s="134" t="s">
        <v>292</v>
      </c>
      <c r="F9" s="141" t="s">
        <v>277</v>
      </c>
      <c r="G9" s="263"/>
      <c r="H9" s="3">
        <v>6</v>
      </c>
      <c r="I9" s="3">
        <v>5</v>
      </c>
      <c r="J9" s="3">
        <v>4</v>
      </c>
      <c r="K9" s="3">
        <v>2</v>
      </c>
      <c r="L9" s="3">
        <v>2.2857142857142856</v>
      </c>
      <c r="M9" s="3">
        <v>5</v>
      </c>
      <c r="N9" s="3">
        <v>6</v>
      </c>
      <c r="O9" s="3">
        <v>5</v>
      </c>
      <c r="P9" s="7">
        <v>5</v>
      </c>
      <c r="Q9" s="3">
        <v>6</v>
      </c>
      <c r="R9" s="4">
        <v>4</v>
      </c>
      <c r="S9" s="105">
        <f t="shared" si="0"/>
        <v>50.285714285714285</v>
      </c>
      <c r="T9" s="101">
        <f t="shared" si="2"/>
        <v>4.5714285714285712</v>
      </c>
      <c r="U9" s="136">
        <f t="shared" si="1"/>
        <v>5</v>
      </c>
      <c r="V9" s="137"/>
      <c r="W9" s="275"/>
      <c r="X9" s="275"/>
      <c r="Y9" s="275"/>
      <c r="Z9" s="275"/>
      <c r="AA9" s="275"/>
      <c r="AB9" s="275"/>
      <c r="AD9" s="246"/>
    </row>
    <row r="10" spans="2:30" s="138" customFormat="1" ht="15" customHeight="1" x14ac:dyDescent="0.2">
      <c r="B10" s="257"/>
      <c r="C10" s="139">
        <v>7</v>
      </c>
      <c r="D10" s="140" t="s">
        <v>12</v>
      </c>
      <c r="E10" s="134" t="s">
        <v>293</v>
      </c>
      <c r="F10" s="141" t="s">
        <v>278</v>
      </c>
      <c r="G10" s="263"/>
      <c r="H10" s="3">
        <v>5</v>
      </c>
      <c r="I10" s="3">
        <v>6</v>
      </c>
      <c r="J10" s="3">
        <v>6</v>
      </c>
      <c r="K10" s="3">
        <v>5</v>
      </c>
      <c r="L10" s="3">
        <v>6.5714285714285712</v>
      </c>
      <c r="M10" s="3">
        <v>7</v>
      </c>
      <c r="N10" s="3">
        <v>5</v>
      </c>
      <c r="O10" s="3">
        <v>5</v>
      </c>
      <c r="P10" s="3">
        <v>4</v>
      </c>
      <c r="Q10" s="3">
        <v>5</v>
      </c>
      <c r="R10" s="5">
        <v>5</v>
      </c>
      <c r="S10" s="105">
        <f t="shared" si="0"/>
        <v>59.571428571428569</v>
      </c>
      <c r="T10" s="101">
        <f t="shared" si="2"/>
        <v>5.4155844155844157</v>
      </c>
      <c r="U10" s="136">
        <f t="shared" si="1"/>
        <v>1</v>
      </c>
      <c r="V10" s="137"/>
      <c r="W10" s="275"/>
      <c r="X10" s="275"/>
      <c r="Y10" s="275"/>
      <c r="Z10" s="275"/>
      <c r="AA10" s="275"/>
      <c r="AB10" s="275"/>
      <c r="AD10" s="246"/>
    </row>
    <row r="11" spans="2:30" s="138" customFormat="1" ht="15" customHeight="1" x14ac:dyDescent="0.2">
      <c r="B11" s="257"/>
      <c r="C11" s="139">
        <v>8</v>
      </c>
      <c r="D11" s="140" t="s">
        <v>12</v>
      </c>
      <c r="E11" s="134" t="s">
        <v>294</v>
      </c>
      <c r="F11" s="141" t="s">
        <v>279</v>
      </c>
      <c r="G11" s="263"/>
      <c r="H11" s="3">
        <v>8</v>
      </c>
      <c r="I11" s="6">
        <v>8</v>
      </c>
      <c r="J11" s="3">
        <v>6</v>
      </c>
      <c r="K11" s="3">
        <v>3</v>
      </c>
      <c r="L11" s="3">
        <v>4.2857142857142856</v>
      </c>
      <c r="M11" s="3">
        <v>6</v>
      </c>
      <c r="N11" s="3">
        <v>2</v>
      </c>
      <c r="O11" s="3">
        <v>4</v>
      </c>
      <c r="P11" s="3">
        <v>6</v>
      </c>
      <c r="Q11" s="3">
        <v>6</v>
      </c>
      <c r="R11" s="5">
        <v>3</v>
      </c>
      <c r="S11" s="105">
        <f t="shared" si="0"/>
        <v>56.285714285714285</v>
      </c>
      <c r="T11" s="101">
        <f t="shared" si="2"/>
        <v>5.116883116883117</v>
      </c>
      <c r="U11" s="136">
        <f t="shared" si="1"/>
        <v>3</v>
      </c>
      <c r="V11" s="137"/>
      <c r="W11" s="275"/>
      <c r="X11" s="275"/>
      <c r="Y11" s="275"/>
      <c r="Z11" s="275"/>
      <c r="AA11" s="275"/>
      <c r="AB11" s="275"/>
      <c r="AD11" s="246"/>
    </row>
    <row r="12" spans="2:30" s="138" customFormat="1" ht="15" customHeight="1" x14ac:dyDescent="0.2">
      <c r="B12" s="257"/>
      <c r="C12" s="139">
        <v>9</v>
      </c>
      <c r="D12" s="140" t="s">
        <v>12</v>
      </c>
      <c r="E12" s="134" t="s">
        <v>295</v>
      </c>
      <c r="F12" s="141" t="s">
        <v>280</v>
      </c>
      <c r="G12" s="263"/>
      <c r="H12" s="3">
        <v>2</v>
      </c>
      <c r="I12" s="3">
        <v>3</v>
      </c>
      <c r="J12" s="3">
        <v>2</v>
      </c>
      <c r="K12" s="3">
        <v>2</v>
      </c>
      <c r="L12" s="3">
        <v>1.5714285714285714</v>
      </c>
      <c r="M12" s="3">
        <v>3</v>
      </c>
      <c r="N12" s="3">
        <v>1</v>
      </c>
      <c r="O12" s="3">
        <v>4</v>
      </c>
      <c r="P12" s="3">
        <v>2</v>
      </c>
      <c r="Q12" s="3">
        <v>4</v>
      </c>
      <c r="R12" s="5">
        <v>4</v>
      </c>
      <c r="S12" s="105">
        <f t="shared" si="0"/>
        <v>28.571428571428569</v>
      </c>
      <c r="T12" s="101">
        <f t="shared" si="2"/>
        <v>2.5974025974025974</v>
      </c>
      <c r="U12" s="136">
        <f t="shared" si="1"/>
        <v>15</v>
      </c>
      <c r="V12" s="137"/>
      <c r="W12" s="275"/>
      <c r="X12" s="275"/>
      <c r="Y12" s="275"/>
      <c r="Z12" s="275"/>
      <c r="AA12" s="275"/>
      <c r="AB12" s="275"/>
      <c r="AD12" s="246"/>
    </row>
    <row r="13" spans="2:30" s="138" customFormat="1" ht="15" customHeight="1" x14ac:dyDescent="0.2">
      <c r="B13" s="257"/>
      <c r="C13" s="139">
        <v>10</v>
      </c>
      <c r="D13" s="140" t="s">
        <v>12</v>
      </c>
      <c r="E13" s="134" t="s">
        <v>296</v>
      </c>
      <c r="F13" s="141" t="s">
        <v>281</v>
      </c>
      <c r="G13" s="263"/>
      <c r="H13" s="3">
        <v>3</v>
      </c>
      <c r="I13" s="3">
        <v>6</v>
      </c>
      <c r="J13" s="3">
        <v>3</v>
      </c>
      <c r="K13" s="3">
        <v>4</v>
      </c>
      <c r="L13" s="3">
        <v>1.8571428571428572</v>
      </c>
      <c r="M13" s="3">
        <v>5</v>
      </c>
      <c r="N13" s="3">
        <v>2</v>
      </c>
      <c r="O13" s="3">
        <v>4</v>
      </c>
      <c r="P13" s="7">
        <v>3</v>
      </c>
      <c r="Q13" s="3">
        <v>5</v>
      </c>
      <c r="R13" s="4">
        <v>5</v>
      </c>
      <c r="S13" s="105">
        <f t="shared" si="0"/>
        <v>41.857142857142861</v>
      </c>
      <c r="T13" s="101">
        <f t="shared" si="2"/>
        <v>3.8051948051948057</v>
      </c>
      <c r="U13" s="136">
        <f t="shared" si="1"/>
        <v>10</v>
      </c>
      <c r="V13" s="137"/>
      <c r="W13" s="275"/>
      <c r="X13" s="275"/>
      <c r="Y13" s="275"/>
      <c r="Z13" s="275"/>
      <c r="AA13" s="275"/>
      <c r="AB13" s="275"/>
      <c r="AD13" s="246"/>
    </row>
    <row r="14" spans="2:30" s="138" customFormat="1" ht="15" customHeight="1" x14ac:dyDescent="0.2">
      <c r="B14" s="257"/>
      <c r="C14" s="139">
        <v>11</v>
      </c>
      <c r="D14" s="140" t="s">
        <v>12</v>
      </c>
      <c r="E14" s="134" t="s">
        <v>297</v>
      </c>
      <c r="F14" s="141" t="s">
        <v>282</v>
      </c>
      <c r="G14" s="263"/>
      <c r="H14" s="3">
        <v>4</v>
      </c>
      <c r="I14" s="3">
        <v>4</v>
      </c>
      <c r="J14" s="3">
        <v>3</v>
      </c>
      <c r="K14" s="3">
        <v>3</v>
      </c>
      <c r="L14" s="3">
        <v>4.2857142857142856</v>
      </c>
      <c r="M14" s="3">
        <v>4</v>
      </c>
      <c r="N14" s="3">
        <v>1</v>
      </c>
      <c r="O14" s="3">
        <v>3</v>
      </c>
      <c r="P14" s="3">
        <v>4</v>
      </c>
      <c r="Q14" s="3">
        <v>5</v>
      </c>
      <c r="R14" s="5">
        <v>4</v>
      </c>
      <c r="S14" s="105">
        <f t="shared" si="0"/>
        <v>39.285714285714285</v>
      </c>
      <c r="T14" s="101">
        <f t="shared" si="2"/>
        <v>3.5714285714285712</v>
      </c>
      <c r="U14" s="136">
        <f t="shared" si="1"/>
        <v>13</v>
      </c>
      <c r="V14" s="137"/>
      <c r="W14" s="275"/>
      <c r="X14" s="275"/>
      <c r="Y14" s="275"/>
      <c r="Z14" s="275"/>
      <c r="AA14" s="275"/>
      <c r="AB14" s="275"/>
      <c r="AD14" s="246"/>
    </row>
    <row r="15" spans="2:30" s="138" customFormat="1" ht="15" customHeight="1" x14ac:dyDescent="0.2">
      <c r="B15" s="257"/>
      <c r="C15" s="139">
        <v>12</v>
      </c>
      <c r="D15" s="140" t="s">
        <v>12</v>
      </c>
      <c r="E15" s="134" t="s">
        <v>298</v>
      </c>
      <c r="F15" s="141" t="s">
        <v>283</v>
      </c>
      <c r="G15" s="263"/>
      <c r="H15" s="3">
        <v>2</v>
      </c>
      <c r="I15" s="3">
        <v>2</v>
      </c>
      <c r="J15" s="3">
        <v>3</v>
      </c>
      <c r="K15" s="3">
        <v>4</v>
      </c>
      <c r="L15" s="3">
        <v>4.8571428571428568</v>
      </c>
      <c r="M15" s="3">
        <v>4</v>
      </c>
      <c r="N15" s="3">
        <v>1</v>
      </c>
      <c r="O15" s="3">
        <v>4</v>
      </c>
      <c r="P15" s="3">
        <v>1</v>
      </c>
      <c r="Q15" s="3">
        <v>3</v>
      </c>
      <c r="R15" s="5">
        <v>4</v>
      </c>
      <c r="S15" s="105">
        <f t="shared" si="0"/>
        <v>32.857142857142861</v>
      </c>
      <c r="T15" s="101">
        <f t="shared" si="2"/>
        <v>2.9870129870129873</v>
      </c>
      <c r="U15" s="136">
        <f t="shared" si="1"/>
        <v>14</v>
      </c>
      <c r="V15" s="137"/>
      <c r="AD15" s="246"/>
    </row>
    <row r="16" spans="2:30" s="138" customFormat="1" ht="15" customHeight="1" x14ac:dyDescent="0.2">
      <c r="B16" s="257"/>
      <c r="C16" s="139">
        <v>13</v>
      </c>
      <c r="D16" s="140" t="s">
        <v>12</v>
      </c>
      <c r="E16" s="134" t="s">
        <v>291</v>
      </c>
      <c r="F16" s="141" t="s">
        <v>284</v>
      </c>
      <c r="G16" s="263"/>
      <c r="H16" s="3">
        <v>4</v>
      </c>
      <c r="I16" s="3">
        <v>3</v>
      </c>
      <c r="J16" s="3">
        <v>4</v>
      </c>
      <c r="K16" s="3">
        <v>3</v>
      </c>
      <c r="L16" s="3">
        <v>4.8571428571428568</v>
      </c>
      <c r="M16" s="3">
        <v>6</v>
      </c>
      <c r="N16" s="3">
        <v>3</v>
      </c>
      <c r="O16" s="3">
        <v>4</v>
      </c>
      <c r="P16" s="3">
        <v>4</v>
      </c>
      <c r="Q16" s="3">
        <v>5</v>
      </c>
      <c r="R16" s="5">
        <v>4</v>
      </c>
      <c r="S16" s="105">
        <f t="shared" si="0"/>
        <v>44.857142857142861</v>
      </c>
      <c r="T16" s="101">
        <f t="shared" si="2"/>
        <v>4.0779220779220786</v>
      </c>
      <c r="U16" s="136">
        <f t="shared" si="1"/>
        <v>9</v>
      </c>
      <c r="V16" s="137"/>
      <c r="W16" s="275" t="s">
        <v>214</v>
      </c>
      <c r="X16" s="275"/>
      <c r="Y16" s="275"/>
      <c r="Z16" s="275"/>
      <c r="AA16" s="275"/>
      <c r="AB16" s="275"/>
      <c r="AD16" s="246"/>
    </row>
    <row r="17" spans="2:30" s="138" customFormat="1" ht="15" customHeight="1" x14ac:dyDescent="0.2">
      <c r="B17" s="257"/>
      <c r="C17" s="139">
        <v>14</v>
      </c>
      <c r="D17" s="140" t="s">
        <v>12</v>
      </c>
      <c r="E17" s="134" t="s">
        <v>289</v>
      </c>
      <c r="F17" s="141" t="s">
        <v>285</v>
      </c>
      <c r="G17" s="263"/>
      <c r="H17" s="3">
        <v>7</v>
      </c>
      <c r="I17" s="3">
        <v>4</v>
      </c>
      <c r="J17" s="3">
        <v>3</v>
      </c>
      <c r="K17" s="3">
        <v>3</v>
      </c>
      <c r="L17" s="3">
        <v>2.5714285714285716</v>
      </c>
      <c r="M17" s="3">
        <v>4</v>
      </c>
      <c r="N17" s="3">
        <v>2</v>
      </c>
      <c r="O17" s="3">
        <v>4</v>
      </c>
      <c r="P17" s="3">
        <v>4</v>
      </c>
      <c r="Q17" s="3">
        <v>4</v>
      </c>
      <c r="R17" s="5">
        <v>3</v>
      </c>
      <c r="S17" s="105">
        <f t="shared" si="0"/>
        <v>40.571428571428569</v>
      </c>
      <c r="T17" s="101">
        <f t="shared" si="2"/>
        <v>3.6883116883116882</v>
      </c>
      <c r="U17" s="136">
        <f t="shared" si="1"/>
        <v>11</v>
      </c>
      <c r="V17" s="137"/>
      <c r="W17" s="275"/>
      <c r="X17" s="275"/>
      <c r="Y17" s="275"/>
      <c r="Z17" s="275"/>
      <c r="AA17" s="275"/>
      <c r="AB17" s="275"/>
      <c r="AD17" s="246"/>
    </row>
    <row r="18" spans="2:30" s="138" customFormat="1" ht="15" customHeight="1" thickBot="1" x14ac:dyDescent="0.25">
      <c r="B18" s="258"/>
      <c r="C18" s="142">
        <v>15</v>
      </c>
      <c r="D18" s="143" t="s">
        <v>12</v>
      </c>
      <c r="E18" s="134" t="s">
        <v>293</v>
      </c>
      <c r="F18" s="144" t="s">
        <v>286</v>
      </c>
      <c r="G18" s="264"/>
      <c r="H18" s="8">
        <v>4</v>
      </c>
      <c r="I18" s="8">
        <v>5</v>
      </c>
      <c r="J18" s="8">
        <v>6</v>
      </c>
      <c r="K18" s="8">
        <v>5</v>
      </c>
      <c r="L18" s="9">
        <v>6.2857142857142856</v>
      </c>
      <c r="M18" s="9">
        <v>6</v>
      </c>
      <c r="N18" s="8">
        <v>4</v>
      </c>
      <c r="O18" s="8">
        <v>5</v>
      </c>
      <c r="P18" s="8">
        <v>7</v>
      </c>
      <c r="Q18" s="8">
        <v>6</v>
      </c>
      <c r="R18" s="10">
        <v>5</v>
      </c>
      <c r="S18" s="105">
        <f t="shared" si="0"/>
        <v>59.285714285714285</v>
      </c>
      <c r="T18" s="101">
        <f t="shared" si="2"/>
        <v>5.3896103896103895</v>
      </c>
      <c r="U18" s="136">
        <f t="shared" si="1"/>
        <v>2</v>
      </c>
      <c r="V18" s="137"/>
      <c r="AD18" s="246"/>
    </row>
    <row r="19" spans="2:30" s="138" customFormat="1" ht="13.5" customHeight="1" thickBot="1" x14ac:dyDescent="0.25">
      <c r="B19" s="271" t="s">
        <v>25</v>
      </c>
      <c r="C19" s="272"/>
      <c r="D19" s="272"/>
      <c r="E19" s="274"/>
      <c r="F19" s="273"/>
      <c r="G19" s="55"/>
      <c r="H19" s="44">
        <f>SUM(H4:H18)</f>
        <v>70</v>
      </c>
      <c r="I19" s="44">
        <f t="shared" ref="I19:R19" si="3">SUM(I4:I18)</f>
        <v>77</v>
      </c>
      <c r="J19" s="44">
        <f t="shared" si="3"/>
        <v>59</v>
      </c>
      <c r="K19" s="44">
        <f t="shared" si="3"/>
        <v>50</v>
      </c>
      <c r="L19" s="44">
        <f t="shared" si="3"/>
        <v>59.999999999999979</v>
      </c>
      <c r="M19" s="44">
        <f t="shared" si="3"/>
        <v>75</v>
      </c>
      <c r="N19" s="44">
        <f t="shared" si="3"/>
        <v>43</v>
      </c>
      <c r="O19" s="44">
        <f t="shared" si="3"/>
        <v>63</v>
      </c>
      <c r="P19" s="44">
        <f t="shared" si="3"/>
        <v>59</v>
      </c>
      <c r="Q19" s="44">
        <f t="shared" si="3"/>
        <v>70</v>
      </c>
      <c r="R19" s="44">
        <f t="shared" si="3"/>
        <v>66</v>
      </c>
      <c r="S19" s="56"/>
      <c r="T19" s="57"/>
      <c r="U19" s="175"/>
      <c r="V19" s="104">
        <f>SUM(G19:R19)</f>
        <v>692</v>
      </c>
      <c r="W19" s="252" t="s">
        <v>52</v>
      </c>
      <c r="X19" s="252"/>
      <c r="Y19" s="252"/>
      <c r="Z19" s="252"/>
      <c r="AD19" s="246"/>
    </row>
    <row r="20" spans="2:30" s="138" customFormat="1" ht="15" customHeight="1" x14ac:dyDescent="0.2">
      <c r="B20" s="256"/>
      <c r="C20" s="145">
        <v>1</v>
      </c>
      <c r="D20" s="146" t="s">
        <v>13</v>
      </c>
      <c r="E20" s="147" t="s">
        <v>176</v>
      </c>
      <c r="F20" s="148" t="s">
        <v>177</v>
      </c>
      <c r="G20" s="11">
        <v>2</v>
      </c>
      <c r="H20" s="265"/>
      <c r="I20" s="1">
        <v>3</v>
      </c>
      <c r="J20" s="12">
        <v>3</v>
      </c>
      <c r="K20" s="1">
        <v>2</v>
      </c>
      <c r="L20" s="1">
        <v>2</v>
      </c>
      <c r="M20" s="1">
        <v>4</v>
      </c>
      <c r="N20" s="1">
        <v>3</v>
      </c>
      <c r="O20" s="1">
        <v>4</v>
      </c>
      <c r="P20" s="12">
        <v>3</v>
      </c>
      <c r="Q20" s="1">
        <v>3</v>
      </c>
      <c r="R20" s="2">
        <v>7</v>
      </c>
      <c r="S20" s="106">
        <f t="shared" si="0"/>
        <v>36</v>
      </c>
      <c r="T20" s="102">
        <f t="shared" si="2"/>
        <v>3.2727272727272729</v>
      </c>
      <c r="U20" s="149">
        <f t="shared" ref="U20:U34" si="4">RANK(S20,$S$20:$S$34)</f>
        <v>14</v>
      </c>
      <c r="V20" s="137"/>
      <c r="AD20" s="246"/>
    </row>
    <row r="21" spans="2:30" s="138" customFormat="1" ht="15" customHeight="1" x14ac:dyDescent="0.2">
      <c r="B21" s="257"/>
      <c r="C21" s="150">
        <v>2</v>
      </c>
      <c r="D21" s="151" t="s">
        <v>13</v>
      </c>
      <c r="E21" s="108" t="s">
        <v>176</v>
      </c>
      <c r="F21" s="106" t="s">
        <v>175</v>
      </c>
      <c r="G21" s="13">
        <v>3</v>
      </c>
      <c r="H21" s="266"/>
      <c r="I21" s="3">
        <v>8</v>
      </c>
      <c r="J21" s="14">
        <v>2</v>
      </c>
      <c r="K21" s="3">
        <v>1</v>
      </c>
      <c r="L21" s="3">
        <v>2</v>
      </c>
      <c r="M21" s="3">
        <v>4</v>
      </c>
      <c r="N21" s="3">
        <v>1</v>
      </c>
      <c r="O21" s="3">
        <v>4</v>
      </c>
      <c r="P21" s="14">
        <v>4</v>
      </c>
      <c r="Q21" s="3">
        <v>3</v>
      </c>
      <c r="R21" s="5">
        <v>5</v>
      </c>
      <c r="S21" s="106">
        <f t="shared" si="0"/>
        <v>37</v>
      </c>
      <c r="T21" s="102">
        <f t="shared" si="2"/>
        <v>3.3636363636363638</v>
      </c>
      <c r="U21" s="149">
        <f t="shared" si="4"/>
        <v>12</v>
      </c>
      <c r="V21" s="137"/>
      <c r="W21" s="275" t="s">
        <v>216</v>
      </c>
      <c r="X21" s="275"/>
      <c r="Y21" s="275"/>
      <c r="Z21" s="275"/>
      <c r="AA21" s="275"/>
      <c r="AB21" s="275"/>
      <c r="AD21" s="246"/>
    </row>
    <row r="22" spans="2:30" s="138" customFormat="1" ht="15" customHeight="1" x14ac:dyDescent="0.2">
      <c r="B22" s="257"/>
      <c r="C22" s="150">
        <v>3</v>
      </c>
      <c r="D22" s="151" t="s">
        <v>13</v>
      </c>
      <c r="E22" s="108" t="s">
        <v>176</v>
      </c>
      <c r="F22" s="106" t="s">
        <v>178</v>
      </c>
      <c r="G22" s="13">
        <v>4</v>
      </c>
      <c r="H22" s="266"/>
      <c r="I22" s="3">
        <v>5</v>
      </c>
      <c r="J22" s="14">
        <v>2</v>
      </c>
      <c r="K22" s="3">
        <v>3</v>
      </c>
      <c r="L22" s="3">
        <v>2</v>
      </c>
      <c r="M22" s="3">
        <v>2</v>
      </c>
      <c r="N22" s="3">
        <v>1</v>
      </c>
      <c r="O22" s="3">
        <v>3</v>
      </c>
      <c r="P22" s="14">
        <v>5</v>
      </c>
      <c r="Q22" s="3">
        <v>3</v>
      </c>
      <c r="R22" s="5">
        <v>4</v>
      </c>
      <c r="S22" s="106">
        <f t="shared" si="0"/>
        <v>34</v>
      </c>
      <c r="T22" s="102">
        <f t="shared" si="2"/>
        <v>3.0909090909090908</v>
      </c>
      <c r="U22" s="149">
        <f t="shared" si="4"/>
        <v>15</v>
      </c>
      <c r="V22" s="137"/>
      <c r="W22" s="275"/>
      <c r="X22" s="275"/>
      <c r="Y22" s="275"/>
      <c r="Z22" s="275"/>
      <c r="AA22" s="275"/>
      <c r="AB22" s="275"/>
      <c r="AD22" s="246"/>
    </row>
    <row r="23" spans="2:30" s="138" customFormat="1" ht="15" customHeight="1" x14ac:dyDescent="0.2">
      <c r="B23" s="257"/>
      <c r="C23" s="150">
        <v>4</v>
      </c>
      <c r="D23" s="151" t="s">
        <v>13</v>
      </c>
      <c r="E23" s="108" t="s">
        <v>179</v>
      </c>
      <c r="F23" s="106" t="s">
        <v>180</v>
      </c>
      <c r="G23" s="13">
        <v>4</v>
      </c>
      <c r="H23" s="266"/>
      <c r="I23" s="3">
        <v>8</v>
      </c>
      <c r="J23" s="14">
        <v>7</v>
      </c>
      <c r="K23" s="3">
        <v>4</v>
      </c>
      <c r="L23" s="3">
        <v>3</v>
      </c>
      <c r="M23" s="3">
        <v>5</v>
      </c>
      <c r="N23" s="3">
        <v>4</v>
      </c>
      <c r="O23" s="3">
        <v>5</v>
      </c>
      <c r="P23" s="14">
        <v>8</v>
      </c>
      <c r="Q23" s="3">
        <v>6</v>
      </c>
      <c r="R23" s="5">
        <v>6</v>
      </c>
      <c r="S23" s="106">
        <f t="shared" si="0"/>
        <v>60</v>
      </c>
      <c r="T23" s="102">
        <f t="shared" si="2"/>
        <v>5.4545454545454541</v>
      </c>
      <c r="U23" s="149">
        <f t="shared" si="4"/>
        <v>2</v>
      </c>
      <c r="V23" s="137"/>
      <c r="W23" s="275"/>
      <c r="X23" s="275"/>
      <c r="Y23" s="275"/>
      <c r="Z23" s="275"/>
      <c r="AA23" s="275"/>
      <c r="AB23" s="275"/>
      <c r="AD23" s="246"/>
    </row>
    <row r="24" spans="2:30" s="138" customFormat="1" ht="15" customHeight="1" x14ac:dyDescent="0.2">
      <c r="B24" s="257"/>
      <c r="C24" s="150">
        <v>5</v>
      </c>
      <c r="D24" s="151" t="s">
        <v>13</v>
      </c>
      <c r="E24" s="108" t="s">
        <v>179</v>
      </c>
      <c r="F24" s="106" t="s">
        <v>181</v>
      </c>
      <c r="G24" s="13">
        <v>5</v>
      </c>
      <c r="H24" s="266"/>
      <c r="I24" s="3">
        <v>7</v>
      </c>
      <c r="J24" s="14">
        <v>5</v>
      </c>
      <c r="K24" s="3">
        <v>5</v>
      </c>
      <c r="L24" s="3">
        <v>2</v>
      </c>
      <c r="M24" s="3">
        <v>6</v>
      </c>
      <c r="N24" s="3">
        <v>7</v>
      </c>
      <c r="O24" s="3">
        <v>5</v>
      </c>
      <c r="P24" s="14">
        <v>7</v>
      </c>
      <c r="Q24" s="3">
        <v>7</v>
      </c>
      <c r="R24" s="4">
        <v>6</v>
      </c>
      <c r="S24" s="106">
        <f t="shared" si="0"/>
        <v>62</v>
      </c>
      <c r="T24" s="102">
        <f t="shared" si="2"/>
        <v>5.6363636363636367</v>
      </c>
      <c r="U24" s="149">
        <f t="shared" si="4"/>
        <v>1</v>
      </c>
      <c r="V24" s="137"/>
      <c r="W24" s="275"/>
      <c r="X24" s="275"/>
      <c r="Y24" s="275"/>
      <c r="Z24" s="275"/>
      <c r="AA24" s="275"/>
      <c r="AB24" s="275"/>
      <c r="AD24" s="246"/>
    </row>
    <row r="25" spans="2:30" s="138" customFormat="1" ht="15" customHeight="1" x14ac:dyDescent="0.2">
      <c r="B25" s="257"/>
      <c r="C25" s="150">
        <v>6</v>
      </c>
      <c r="D25" s="151" t="s">
        <v>13</v>
      </c>
      <c r="E25" s="108" t="s">
        <v>179</v>
      </c>
      <c r="F25" s="106" t="s">
        <v>182</v>
      </c>
      <c r="G25" s="13">
        <v>4</v>
      </c>
      <c r="H25" s="266"/>
      <c r="I25" s="3">
        <v>6</v>
      </c>
      <c r="J25" s="14">
        <v>4</v>
      </c>
      <c r="K25" s="3">
        <v>3</v>
      </c>
      <c r="L25" s="3">
        <v>3</v>
      </c>
      <c r="M25" s="3">
        <v>4</v>
      </c>
      <c r="N25" s="3">
        <v>3</v>
      </c>
      <c r="O25" s="3">
        <v>5</v>
      </c>
      <c r="P25" s="14">
        <v>8</v>
      </c>
      <c r="Q25" s="3">
        <v>4</v>
      </c>
      <c r="R25" s="5">
        <v>5</v>
      </c>
      <c r="S25" s="106">
        <f t="shared" si="0"/>
        <v>49</v>
      </c>
      <c r="T25" s="102">
        <f t="shared" si="2"/>
        <v>4.4545454545454541</v>
      </c>
      <c r="U25" s="149">
        <f t="shared" si="4"/>
        <v>7</v>
      </c>
      <c r="V25" s="137"/>
      <c r="W25" s="275"/>
      <c r="X25" s="275"/>
      <c r="Y25" s="275"/>
      <c r="Z25" s="275"/>
      <c r="AA25" s="275"/>
      <c r="AB25" s="275"/>
      <c r="AD25" s="246"/>
    </row>
    <row r="26" spans="2:30" s="138" customFormat="1" ht="15" customHeight="1" x14ac:dyDescent="0.2">
      <c r="B26" s="257"/>
      <c r="C26" s="150">
        <v>7</v>
      </c>
      <c r="D26" s="151" t="s">
        <v>13</v>
      </c>
      <c r="E26" s="108" t="s">
        <v>179</v>
      </c>
      <c r="F26" s="106" t="s">
        <v>183</v>
      </c>
      <c r="G26" s="13">
        <v>6</v>
      </c>
      <c r="H26" s="266"/>
      <c r="I26" s="3">
        <v>3</v>
      </c>
      <c r="J26" s="14">
        <v>5</v>
      </c>
      <c r="K26" s="3">
        <v>3</v>
      </c>
      <c r="L26" s="6">
        <v>4</v>
      </c>
      <c r="M26" s="6">
        <v>5</v>
      </c>
      <c r="N26" s="3">
        <v>3</v>
      </c>
      <c r="O26" s="3">
        <v>4</v>
      </c>
      <c r="P26" s="14">
        <v>8</v>
      </c>
      <c r="Q26" s="3">
        <v>5</v>
      </c>
      <c r="R26" s="5">
        <v>6</v>
      </c>
      <c r="S26" s="106">
        <f t="shared" si="0"/>
        <v>52</v>
      </c>
      <c r="T26" s="102">
        <f t="shared" si="2"/>
        <v>4.7272727272727275</v>
      </c>
      <c r="U26" s="149">
        <f t="shared" si="4"/>
        <v>5</v>
      </c>
      <c r="V26" s="137"/>
      <c r="W26" s="275"/>
      <c r="X26" s="275"/>
      <c r="Y26" s="275"/>
      <c r="Z26" s="275"/>
      <c r="AA26" s="275"/>
      <c r="AB26" s="275"/>
      <c r="AD26" s="246"/>
    </row>
    <row r="27" spans="2:30" s="138" customFormat="1" ht="15" customHeight="1" x14ac:dyDescent="0.2">
      <c r="B27" s="257"/>
      <c r="C27" s="150">
        <v>8</v>
      </c>
      <c r="D27" s="151" t="s">
        <v>13</v>
      </c>
      <c r="E27" s="108" t="s">
        <v>184</v>
      </c>
      <c r="F27" s="106" t="s">
        <v>185</v>
      </c>
      <c r="G27" s="13">
        <v>3</v>
      </c>
      <c r="H27" s="266"/>
      <c r="I27" s="3">
        <v>4</v>
      </c>
      <c r="J27" s="14">
        <v>3</v>
      </c>
      <c r="K27" s="3">
        <v>3</v>
      </c>
      <c r="L27" s="3">
        <v>2</v>
      </c>
      <c r="M27" s="3">
        <v>4</v>
      </c>
      <c r="N27" s="3">
        <v>2</v>
      </c>
      <c r="O27" s="3">
        <v>5</v>
      </c>
      <c r="P27" s="14">
        <v>6</v>
      </c>
      <c r="Q27" s="3">
        <v>4</v>
      </c>
      <c r="R27" s="5">
        <v>6</v>
      </c>
      <c r="S27" s="106">
        <f t="shared" si="0"/>
        <v>42</v>
      </c>
      <c r="T27" s="102">
        <f t="shared" si="2"/>
        <v>3.8181818181818183</v>
      </c>
      <c r="U27" s="149">
        <f t="shared" si="4"/>
        <v>10</v>
      </c>
      <c r="V27" s="137"/>
      <c r="W27" s="275"/>
      <c r="X27" s="275"/>
      <c r="Y27" s="275"/>
      <c r="Z27" s="275"/>
      <c r="AA27" s="275"/>
      <c r="AB27" s="275"/>
      <c r="AD27" s="246"/>
    </row>
    <row r="28" spans="2:30" s="138" customFormat="1" ht="15" customHeight="1" x14ac:dyDescent="0.2">
      <c r="B28" s="257"/>
      <c r="C28" s="150">
        <v>9</v>
      </c>
      <c r="D28" s="151" t="s">
        <v>13</v>
      </c>
      <c r="E28" s="108" t="s">
        <v>184</v>
      </c>
      <c r="F28" s="106" t="s">
        <v>186</v>
      </c>
      <c r="G28" s="13">
        <v>3</v>
      </c>
      <c r="H28" s="266"/>
      <c r="I28" s="3">
        <v>3</v>
      </c>
      <c r="J28" s="14">
        <v>4</v>
      </c>
      <c r="K28" s="3">
        <v>4</v>
      </c>
      <c r="L28" s="3">
        <v>3</v>
      </c>
      <c r="M28" s="3">
        <v>4</v>
      </c>
      <c r="N28" s="3">
        <v>6</v>
      </c>
      <c r="O28" s="3">
        <v>4</v>
      </c>
      <c r="P28" s="14">
        <v>5</v>
      </c>
      <c r="Q28" s="3">
        <v>4</v>
      </c>
      <c r="R28" s="5">
        <v>4</v>
      </c>
      <c r="S28" s="106">
        <f t="shared" si="0"/>
        <v>44</v>
      </c>
      <c r="T28" s="102">
        <f t="shared" si="2"/>
        <v>4</v>
      </c>
      <c r="U28" s="149">
        <f t="shared" si="4"/>
        <v>9</v>
      </c>
      <c r="V28" s="137"/>
      <c r="AD28" s="246"/>
    </row>
    <row r="29" spans="2:30" s="138" customFormat="1" ht="15" customHeight="1" x14ac:dyDescent="0.2">
      <c r="B29" s="257"/>
      <c r="C29" s="150">
        <v>10</v>
      </c>
      <c r="D29" s="151" t="s">
        <v>13</v>
      </c>
      <c r="E29" s="108" t="s">
        <v>184</v>
      </c>
      <c r="F29" s="106" t="s">
        <v>187</v>
      </c>
      <c r="G29" s="13">
        <v>3</v>
      </c>
      <c r="H29" s="266"/>
      <c r="I29" s="3">
        <v>7</v>
      </c>
      <c r="J29" s="14">
        <v>6</v>
      </c>
      <c r="K29" s="3">
        <v>5</v>
      </c>
      <c r="L29" s="3">
        <v>6</v>
      </c>
      <c r="M29" s="3">
        <v>5</v>
      </c>
      <c r="N29" s="3">
        <v>3</v>
      </c>
      <c r="O29" s="3">
        <v>6</v>
      </c>
      <c r="P29" s="14">
        <v>3</v>
      </c>
      <c r="Q29" s="3">
        <v>5</v>
      </c>
      <c r="R29" s="5">
        <v>6</v>
      </c>
      <c r="S29" s="106">
        <f t="shared" si="0"/>
        <v>55</v>
      </c>
      <c r="T29" s="102">
        <f t="shared" si="2"/>
        <v>5</v>
      </c>
      <c r="U29" s="149">
        <f t="shared" si="4"/>
        <v>3</v>
      </c>
      <c r="V29" s="137"/>
      <c r="AD29" s="246"/>
    </row>
    <row r="30" spans="2:30" s="138" customFormat="1" ht="15" customHeight="1" x14ac:dyDescent="0.2">
      <c r="B30" s="257"/>
      <c r="C30" s="150">
        <v>11</v>
      </c>
      <c r="D30" s="151" t="s">
        <v>13</v>
      </c>
      <c r="E30" s="108" t="s">
        <v>184</v>
      </c>
      <c r="F30" s="106" t="s">
        <v>188</v>
      </c>
      <c r="G30" s="13">
        <v>6</v>
      </c>
      <c r="H30" s="266"/>
      <c r="I30" s="3">
        <v>5</v>
      </c>
      <c r="J30" s="14">
        <v>4</v>
      </c>
      <c r="K30" s="3">
        <v>5</v>
      </c>
      <c r="L30" s="3">
        <v>4</v>
      </c>
      <c r="M30" s="3">
        <v>5</v>
      </c>
      <c r="N30" s="3">
        <v>3</v>
      </c>
      <c r="O30" s="3">
        <v>5</v>
      </c>
      <c r="P30" s="14">
        <v>6</v>
      </c>
      <c r="Q30" s="3">
        <v>6</v>
      </c>
      <c r="R30" s="5">
        <v>6</v>
      </c>
      <c r="S30" s="106">
        <f t="shared" si="0"/>
        <v>55</v>
      </c>
      <c r="T30" s="102">
        <f t="shared" si="2"/>
        <v>5</v>
      </c>
      <c r="U30" s="149">
        <f t="shared" si="4"/>
        <v>3</v>
      </c>
      <c r="V30" s="137"/>
      <c r="AD30" s="246"/>
    </row>
    <row r="31" spans="2:30" s="138" customFormat="1" ht="15" customHeight="1" x14ac:dyDescent="0.2">
      <c r="B31" s="257"/>
      <c r="C31" s="150">
        <v>12</v>
      </c>
      <c r="D31" s="151" t="s">
        <v>13</v>
      </c>
      <c r="E31" s="108" t="s">
        <v>189</v>
      </c>
      <c r="F31" s="106" t="s">
        <v>190</v>
      </c>
      <c r="G31" s="13">
        <v>4</v>
      </c>
      <c r="H31" s="266"/>
      <c r="I31" s="3">
        <v>3</v>
      </c>
      <c r="J31" s="14">
        <v>3</v>
      </c>
      <c r="K31" s="3">
        <v>3</v>
      </c>
      <c r="L31" s="3">
        <v>3</v>
      </c>
      <c r="M31" s="3">
        <v>4</v>
      </c>
      <c r="N31" s="3">
        <v>2</v>
      </c>
      <c r="O31" s="3">
        <v>5</v>
      </c>
      <c r="P31" s="14">
        <v>4</v>
      </c>
      <c r="Q31" s="3">
        <v>4</v>
      </c>
      <c r="R31" s="4">
        <v>5</v>
      </c>
      <c r="S31" s="106">
        <f t="shared" si="0"/>
        <v>40</v>
      </c>
      <c r="T31" s="102">
        <f t="shared" si="2"/>
        <v>3.6363636363636362</v>
      </c>
      <c r="U31" s="149">
        <f t="shared" si="4"/>
        <v>11</v>
      </c>
      <c r="V31" s="137"/>
      <c r="AD31" s="246"/>
    </row>
    <row r="32" spans="2:30" s="138" customFormat="1" ht="15" customHeight="1" x14ac:dyDescent="0.2">
      <c r="B32" s="257"/>
      <c r="C32" s="150">
        <v>13</v>
      </c>
      <c r="D32" s="151" t="s">
        <v>13</v>
      </c>
      <c r="E32" s="108" t="s">
        <v>189</v>
      </c>
      <c r="F32" s="106" t="s">
        <v>191</v>
      </c>
      <c r="G32" s="13">
        <v>3</v>
      </c>
      <c r="H32" s="266"/>
      <c r="I32" s="3">
        <v>2</v>
      </c>
      <c r="J32" s="14">
        <v>5</v>
      </c>
      <c r="K32" s="3">
        <v>4</v>
      </c>
      <c r="L32" s="3">
        <v>2</v>
      </c>
      <c r="M32" s="3">
        <v>4</v>
      </c>
      <c r="N32" s="3">
        <v>1</v>
      </c>
      <c r="O32" s="3">
        <v>4</v>
      </c>
      <c r="P32" s="14">
        <v>3</v>
      </c>
      <c r="Q32" s="3">
        <v>5</v>
      </c>
      <c r="R32" s="5">
        <v>4</v>
      </c>
      <c r="S32" s="106">
        <f t="shared" si="0"/>
        <v>37</v>
      </c>
      <c r="T32" s="102">
        <f t="shared" si="2"/>
        <v>3.3636363636363638</v>
      </c>
      <c r="U32" s="149">
        <f t="shared" si="4"/>
        <v>12</v>
      </c>
      <c r="V32" s="137"/>
      <c r="AD32" s="246"/>
    </row>
    <row r="33" spans="2:30" s="138" customFormat="1" ht="15" customHeight="1" x14ac:dyDescent="0.2">
      <c r="B33" s="257"/>
      <c r="C33" s="150">
        <v>14</v>
      </c>
      <c r="D33" s="151" t="s">
        <v>13</v>
      </c>
      <c r="E33" s="108" t="s">
        <v>189</v>
      </c>
      <c r="F33" s="106" t="s">
        <v>192</v>
      </c>
      <c r="G33" s="13">
        <v>6</v>
      </c>
      <c r="H33" s="266"/>
      <c r="I33" s="6">
        <v>6</v>
      </c>
      <c r="J33" s="14">
        <v>4</v>
      </c>
      <c r="K33" s="3">
        <v>5</v>
      </c>
      <c r="L33" s="3">
        <v>4</v>
      </c>
      <c r="M33" s="3">
        <v>5</v>
      </c>
      <c r="N33" s="3">
        <v>2</v>
      </c>
      <c r="O33" s="3">
        <v>5</v>
      </c>
      <c r="P33" s="14">
        <v>3</v>
      </c>
      <c r="Q33" s="3">
        <v>5</v>
      </c>
      <c r="R33" s="5">
        <v>5</v>
      </c>
      <c r="S33" s="106">
        <f t="shared" si="0"/>
        <v>50</v>
      </c>
      <c r="T33" s="102">
        <f t="shared" si="2"/>
        <v>4.5454545454545459</v>
      </c>
      <c r="U33" s="149">
        <f t="shared" si="4"/>
        <v>6</v>
      </c>
      <c r="V33" s="137"/>
      <c r="AD33" s="246"/>
    </row>
    <row r="34" spans="2:30" s="138" customFormat="1" ht="15" customHeight="1" thickBot="1" x14ac:dyDescent="0.25">
      <c r="B34" s="258"/>
      <c r="C34" s="152">
        <v>15</v>
      </c>
      <c r="D34" s="153" t="s">
        <v>13</v>
      </c>
      <c r="E34" s="154" t="s">
        <v>189</v>
      </c>
      <c r="F34" s="155" t="s">
        <v>193</v>
      </c>
      <c r="G34" s="15">
        <v>4</v>
      </c>
      <c r="H34" s="267"/>
      <c r="I34" s="8">
        <v>5</v>
      </c>
      <c r="J34" s="16">
        <v>3</v>
      </c>
      <c r="K34" s="8">
        <v>3</v>
      </c>
      <c r="L34" s="8">
        <v>4</v>
      </c>
      <c r="M34" s="8">
        <v>4</v>
      </c>
      <c r="N34" s="8">
        <v>4</v>
      </c>
      <c r="O34" s="8">
        <v>5</v>
      </c>
      <c r="P34" s="17">
        <v>4</v>
      </c>
      <c r="Q34" s="8">
        <v>4</v>
      </c>
      <c r="R34" s="18">
        <v>7</v>
      </c>
      <c r="S34" s="106">
        <f t="shared" si="0"/>
        <v>47</v>
      </c>
      <c r="T34" s="102">
        <f t="shared" si="2"/>
        <v>4.2727272727272725</v>
      </c>
      <c r="U34" s="149">
        <f t="shared" si="4"/>
        <v>8</v>
      </c>
      <c r="V34" s="137"/>
      <c r="AD34" s="246"/>
    </row>
    <row r="35" spans="2:30" s="138" customFormat="1" ht="15" customHeight="1" thickBot="1" x14ac:dyDescent="0.25">
      <c r="B35" s="271" t="s">
        <v>35</v>
      </c>
      <c r="C35" s="272"/>
      <c r="D35" s="272"/>
      <c r="E35" s="272"/>
      <c r="F35" s="273"/>
      <c r="G35" s="45">
        <f>SUM(G20:G34)</f>
        <v>60</v>
      </c>
      <c r="H35" s="45"/>
      <c r="I35" s="45">
        <f t="shared" ref="I35:R35" si="5">SUM(I20:I34)</f>
        <v>75</v>
      </c>
      <c r="J35" s="45">
        <f t="shared" si="5"/>
        <v>60</v>
      </c>
      <c r="K35" s="45">
        <f t="shared" si="5"/>
        <v>53</v>
      </c>
      <c r="L35" s="45">
        <f t="shared" si="5"/>
        <v>46</v>
      </c>
      <c r="M35" s="45">
        <f t="shared" si="5"/>
        <v>65</v>
      </c>
      <c r="N35" s="45">
        <f t="shared" si="5"/>
        <v>45</v>
      </c>
      <c r="O35" s="45">
        <f t="shared" si="5"/>
        <v>69</v>
      </c>
      <c r="P35" s="45">
        <f t="shared" si="5"/>
        <v>77</v>
      </c>
      <c r="Q35" s="45">
        <f t="shared" si="5"/>
        <v>68</v>
      </c>
      <c r="R35" s="45">
        <f t="shared" si="5"/>
        <v>82</v>
      </c>
      <c r="S35" s="56"/>
      <c r="T35" s="58"/>
      <c r="U35" s="175"/>
      <c r="V35" s="104">
        <f>SUM(G35:R35)</f>
        <v>700</v>
      </c>
      <c r="W35" s="252" t="s">
        <v>52</v>
      </c>
      <c r="X35" s="252"/>
      <c r="Y35" s="252"/>
      <c r="Z35" s="252"/>
      <c r="AD35" s="246"/>
    </row>
    <row r="36" spans="2:30" s="138" customFormat="1" ht="15" customHeight="1" x14ac:dyDescent="0.2">
      <c r="B36" s="256"/>
      <c r="C36" s="132">
        <v>1</v>
      </c>
      <c r="D36" s="133" t="s">
        <v>14</v>
      </c>
      <c r="E36" s="156" t="s">
        <v>153</v>
      </c>
      <c r="F36" s="135" t="s">
        <v>58</v>
      </c>
      <c r="G36" s="11">
        <v>3</v>
      </c>
      <c r="H36" s="1">
        <v>7</v>
      </c>
      <c r="I36" s="268"/>
      <c r="J36" s="1">
        <v>3</v>
      </c>
      <c r="K36" s="1">
        <v>3</v>
      </c>
      <c r="L36" s="1">
        <v>4</v>
      </c>
      <c r="M36" s="1">
        <v>4</v>
      </c>
      <c r="N36" s="1">
        <v>1</v>
      </c>
      <c r="O36" s="1">
        <v>4</v>
      </c>
      <c r="P36" s="1">
        <v>1</v>
      </c>
      <c r="Q36" s="1">
        <v>3</v>
      </c>
      <c r="R36" s="19">
        <v>5</v>
      </c>
      <c r="S36" s="107">
        <f t="shared" si="0"/>
        <v>38</v>
      </c>
      <c r="T36" s="103">
        <f t="shared" si="2"/>
        <v>3.4545454545454546</v>
      </c>
      <c r="U36" s="157">
        <f t="shared" ref="U36:U50" si="6">RANK(S36,$S$36:$S$50)</f>
        <v>10</v>
      </c>
      <c r="V36" s="137"/>
      <c r="AD36" s="246"/>
    </row>
    <row r="37" spans="2:30" s="138" customFormat="1" ht="15" customHeight="1" x14ac:dyDescent="0.2">
      <c r="B37" s="257"/>
      <c r="C37" s="139">
        <v>2</v>
      </c>
      <c r="D37" s="140" t="s">
        <v>14</v>
      </c>
      <c r="E37" s="107" t="s">
        <v>154</v>
      </c>
      <c r="F37" s="141" t="s">
        <v>155</v>
      </c>
      <c r="G37" s="13">
        <v>5</v>
      </c>
      <c r="H37" s="3">
        <v>2</v>
      </c>
      <c r="I37" s="269"/>
      <c r="J37" s="3">
        <v>3</v>
      </c>
      <c r="K37" s="3">
        <v>3</v>
      </c>
      <c r="L37" s="3">
        <v>5</v>
      </c>
      <c r="M37" s="3">
        <v>6</v>
      </c>
      <c r="N37" s="3">
        <v>2</v>
      </c>
      <c r="O37" s="3">
        <v>4</v>
      </c>
      <c r="P37" s="3">
        <v>6</v>
      </c>
      <c r="Q37" s="3">
        <v>2</v>
      </c>
      <c r="R37" s="20">
        <v>4</v>
      </c>
      <c r="S37" s="107">
        <f t="shared" si="0"/>
        <v>42</v>
      </c>
      <c r="T37" s="103">
        <f t="shared" si="2"/>
        <v>3.8181818181818183</v>
      </c>
      <c r="U37" s="157">
        <f t="shared" si="6"/>
        <v>7</v>
      </c>
      <c r="V37" s="137"/>
      <c r="AD37" s="246"/>
    </row>
    <row r="38" spans="2:30" s="138" customFormat="1" ht="15" customHeight="1" x14ac:dyDescent="0.2">
      <c r="B38" s="257"/>
      <c r="C38" s="139">
        <v>3</v>
      </c>
      <c r="D38" s="140" t="s">
        <v>14</v>
      </c>
      <c r="E38" s="107" t="s">
        <v>156</v>
      </c>
      <c r="F38" s="141" t="s">
        <v>157</v>
      </c>
      <c r="G38" s="13">
        <v>4</v>
      </c>
      <c r="H38" s="3">
        <v>7</v>
      </c>
      <c r="I38" s="269"/>
      <c r="J38" s="3">
        <v>4</v>
      </c>
      <c r="K38" s="3">
        <v>5</v>
      </c>
      <c r="L38" s="3">
        <v>6</v>
      </c>
      <c r="M38" s="3">
        <v>5</v>
      </c>
      <c r="N38" s="3">
        <v>6</v>
      </c>
      <c r="O38" s="3">
        <v>5</v>
      </c>
      <c r="P38" s="3">
        <v>5</v>
      </c>
      <c r="Q38" s="3">
        <v>3</v>
      </c>
      <c r="R38" s="20">
        <v>3</v>
      </c>
      <c r="S38" s="107">
        <f t="shared" ref="S38:S71" si="7">SUM(G38:R38)</f>
        <v>53</v>
      </c>
      <c r="T38" s="103">
        <f t="shared" si="2"/>
        <v>4.8181818181818183</v>
      </c>
      <c r="U38" s="157">
        <f t="shared" si="6"/>
        <v>4</v>
      </c>
      <c r="V38" s="137"/>
      <c r="AD38" s="246"/>
    </row>
    <row r="39" spans="2:30" s="138" customFormat="1" ht="15" customHeight="1" x14ac:dyDescent="0.2">
      <c r="B39" s="257"/>
      <c r="C39" s="139">
        <v>4</v>
      </c>
      <c r="D39" s="140" t="s">
        <v>14</v>
      </c>
      <c r="E39" s="107" t="s">
        <v>156</v>
      </c>
      <c r="F39" s="141" t="s">
        <v>158</v>
      </c>
      <c r="G39" s="13">
        <v>6</v>
      </c>
      <c r="H39" s="3">
        <v>5</v>
      </c>
      <c r="I39" s="269"/>
      <c r="J39" s="3">
        <v>4</v>
      </c>
      <c r="K39" s="3">
        <v>4</v>
      </c>
      <c r="L39" s="3">
        <v>5</v>
      </c>
      <c r="M39" s="3">
        <v>4</v>
      </c>
      <c r="N39" s="3">
        <v>2</v>
      </c>
      <c r="O39" s="3">
        <v>5</v>
      </c>
      <c r="P39" s="3">
        <v>4</v>
      </c>
      <c r="Q39" s="3">
        <v>6</v>
      </c>
      <c r="R39" s="21">
        <v>4</v>
      </c>
      <c r="S39" s="107">
        <f t="shared" si="7"/>
        <v>49</v>
      </c>
      <c r="T39" s="103">
        <f t="shared" si="2"/>
        <v>4.4545454545454541</v>
      </c>
      <c r="U39" s="157">
        <f t="shared" si="6"/>
        <v>5</v>
      </c>
      <c r="V39" s="137"/>
      <c r="AD39" s="246"/>
    </row>
    <row r="40" spans="2:30" s="138" customFormat="1" ht="15" customHeight="1" x14ac:dyDescent="0.2">
      <c r="B40" s="257"/>
      <c r="C40" s="139">
        <v>5</v>
      </c>
      <c r="D40" s="140" t="s">
        <v>14</v>
      </c>
      <c r="E40" s="107" t="s">
        <v>159</v>
      </c>
      <c r="F40" s="141" t="s">
        <v>160</v>
      </c>
      <c r="G40" s="13">
        <v>4</v>
      </c>
      <c r="H40" s="3">
        <v>7</v>
      </c>
      <c r="I40" s="269"/>
      <c r="J40" s="3">
        <v>3</v>
      </c>
      <c r="K40" s="3">
        <v>2</v>
      </c>
      <c r="L40" s="3">
        <v>4</v>
      </c>
      <c r="M40" s="3">
        <v>4</v>
      </c>
      <c r="N40" s="3">
        <v>3</v>
      </c>
      <c r="O40" s="3">
        <v>4</v>
      </c>
      <c r="P40" s="3">
        <v>3</v>
      </c>
      <c r="Q40" s="3">
        <v>3</v>
      </c>
      <c r="R40" s="21">
        <v>5</v>
      </c>
      <c r="S40" s="107">
        <f t="shared" si="7"/>
        <v>42</v>
      </c>
      <c r="T40" s="103">
        <f t="shared" si="2"/>
        <v>3.8181818181818183</v>
      </c>
      <c r="U40" s="157">
        <f t="shared" si="6"/>
        <v>7</v>
      </c>
      <c r="V40" s="137"/>
      <c r="AD40" s="246"/>
    </row>
    <row r="41" spans="2:30" s="138" customFormat="1" ht="15" customHeight="1" x14ac:dyDescent="0.2">
      <c r="B41" s="257"/>
      <c r="C41" s="139">
        <v>6</v>
      </c>
      <c r="D41" s="140" t="s">
        <v>14</v>
      </c>
      <c r="E41" s="107" t="s">
        <v>159</v>
      </c>
      <c r="F41" s="141" t="s">
        <v>161</v>
      </c>
      <c r="G41" s="13">
        <v>3</v>
      </c>
      <c r="H41" s="3">
        <v>3</v>
      </c>
      <c r="I41" s="269"/>
      <c r="J41" s="3">
        <v>2</v>
      </c>
      <c r="K41" s="3">
        <v>2</v>
      </c>
      <c r="L41" s="6">
        <v>3</v>
      </c>
      <c r="M41" s="6">
        <v>3</v>
      </c>
      <c r="N41" s="3">
        <v>1</v>
      </c>
      <c r="O41" s="3">
        <v>3</v>
      </c>
      <c r="P41" s="3">
        <v>2</v>
      </c>
      <c r="Q41" s="3">
        <v>2</v>
      </c>
      <c r="R41" s="21">
        <v>4</v>
      </c>
      <c r="S41" s="107">
        <f t="shared" si="7"/>
        <v>28</v>
      </c>
      <c r="T41" s="103">
        <f t="shared" si="2"/>
        <v>2.5454545454545454</v>
      </c>
      <c r="U41" s="157">
        <f t="shared" si="6"/>
        <v>15</v>
      </c>
      <c r="V41" s="137"/>
      <c r="AD41" s="246"/>
    </row>
    <row r="42" spans="2:30" s="138" customFormat="1" ht="15" customHeight="1" x14ac:dyDescent="0.2">
      <c r="B42" s="257"/>
      <c r="C42" s="139">
        <v>7</v>
      </c>
      <c r="D42" s="140" t="s">
        <v>14</v>
      </c>
      <c r="E42" s="107" t="s">
        <v>162</v>
      </c>
      <c r="F42" s="141" t="s">
        <v>163</v>
      </c>
      <c r="G42" s="13">
        <v>3</v>
      </c>
      <c r="H42" s="3">
        <v>4</v>
      </c>
      <c r="I42" s="269"/>
      <c r="J42" s="3">
        <v>2</v>
      </c>
      <c r="K42" s="3">
        <v>4</v>
      </c>
      <c r="L42" s="3">
        <v>4</v>
      </c>
      <c r="M42" s="3">
        <v>3</v>
      </c>
      <c r="N42" s="3">
        <v>1</v>
      </c>
      <c r="O42" s="3">
        <v>4</v>
      </c>
      <c r="P42" s="3">
        <v>4</v>
      </c>
      <c r="Q42" s="3">
        <v>3</v>
      </c>
      <c r="R42" s="21">
        <v>4</v>
      </c>
      <c r="S42" s="107">
        <f t="shared" si="7"/>
        <v>36</v>
      </c>
      <c r="T42" s="103">
        <f t="shared" si="2"/>
        <v>3.2727272727272729</v>
      </c>
      <c r="U42" s="157">
        <f t="shared" si="6"/>
        <v>11</v>
      </c>
      <c r="V42" s="137"/>
      <c r="AD42" s="246"/>
    </row>
    <row r="43" spans="2:30" s="138" customFormat="1" ht="15" customHeight="1" x14ac:dyDescent="0.2">
      <c r="B43" s="257"/>
      <c r="C43" s="139">
        <v>8</v>
      </c>
      <c r="D43" s="140" t="s">
        <v>14</v>
      </c>
      <c r="E43" s="107" t="s">
        <v>162</v>
      </c>
      <c r="F43" s="141" t="s">
        <v>164</v>
      </c>
      <c r="G43" s="13">
        <v>4</v>
      </c>
      <c r="H43" s="3">
        <v>2</v>
      </c>
      <c r="I43" s="269"/>
      <c r="J43" s="3">
        <v>3</v>
      </c>
      <c r="K43" s="3">
        <v>2</v>
      </c>
      <c r="L43" s="3">
        <v>3</v>
      </c>
      <c r="M43" s="3">
        <v>3</v>
      </c>
      <c r="N43" s="3">
        <v>2</v>
      </c>
      <c r="O43" s="3">
        <v>4</v>
      </c>
      <c r="P43" s="3">
        <v>2</v>
      </c>
      <c r="Q43" s="3">
        <v>5</v>
      </c>
      <c r="R43" s="21">
        <v>6</v>
      </c>
      <c r="S43" s="107">
        <f t="shared" si="7"/>
        <v>36</v>
      </c>
      <c r="T43" s="103">
        <f t="shared" si="2"/>
        <v>3.2727272727272729</v>
      </c>
      <c r="U43" s="157">
        <f t="shared" si="6"/>
        <v>11</v>
      </c>
      <c r="V43" s="137"/>
      <c r="AD43" s="246"/>
    </row>
    <row r="44" spans="2:30" s="138" customFormat="1" ht="15" customHeight="1" x14ac:dyDescent="0.2">
      <c r="B44" s="257"/>
      <c r="C44" s="139">
        <v>9</v>
      </c>
      <c r="D44" s="140" t="s">
        <v>14</v>
      </c>
      <c r="E44" s="107" t="s">
        <v>165</v>
      </c>
      <c r="F44" s="141" t="s">
        <v>166</v>
      </c>
      <c r="G44" s="13">
        <v>4</v>
      </c>
      <c r="H44" s="3">
        <v>7</v>
      </c>
      <c r="I44" s="269"/>
      <c r="J44" s="3">
        <v>3</v>
      </c>
      <c r="K44" s="3">
        <v>4</v>
      </c>
      <c r="L44" s="3">
        <v>3</v>
      </c>
      <c r="M44" s="3">
        <v>4</v>
      </c>
      <c r="N44" s="3">
        <v>2</v>
      </c>
      <c r="O44" s="3">
        <v>4</v>
      </c>
      <c r="P44" s="3">
        <v>6</v>
      </c>
      <c r="Q44" s="3">
        <v>4</v>
      </c>
      <c r="R44" s="21">
        <v>6</v>
      </c>
      <c r="S44" s="107">
        <f t="shared" si="7"/>
        <v>47</v>
      </c>
      <c r="T44" s="103">
        <f t="shared" si="2"/>
        <v>4.2727272727272725</v>
      </c>
      <c r="U44" s="157">
        <f t="shared" si="6"/>
        <v>6</v>
      </c>
      <c r="V44" s="137"/>
      <c r="AD44" s="246"/>
    </row>
    <row r="45" spans="2:30" s="138" customFormat="1" ht="15" customHeight="1" x14ac:dyDescent="0.2">
      <c r="B45" s="257"/>
      <c r="C45" s="139">
        <v>10</v>
      </c>
      <c r="D45" s="140" t="s">
        <v>14</v>
      </c>
      <c r="E45" s="107" t="s">
        <v>167</v>
      </c>
      <c r="F45" s="141" t="s">
        <v>168</v>
      </c>
      <c r="G45" s="13">
        <v>5</v>
      </c>
      <c r="H45" s="3">
        <v>6</v>
      </c>
      <c r="I45" s="269"/>
      <c r="J45" s="3">
        <v>6</v>
      </c>
      <c r="K45" s="3">
        <v>5</v>
      </c>
      <c r="L45" s="3">
        <v>5</v>
      </c>
      <c r="M45" s="3">
        <v>5</v>
      </c>
      <c r="N45" s="3">
        <v>6</v>
      </c>
      <c r="O45" s="3">
        <v>5</v>
      </c>
      <c r="P45" s="7">
        <v>9</v>
      </c>
      <c r="Q45" s="3">
        <v>6</v>
      </c>
      <c r="R45" s="20">
        <v>7</v>
      </c>
      <c r="S45" s="107">
        <f t="shared" si="7"/>
        <v>65</v>
      </c>
      <c r="T45" s="103">
        <f t="shared" si="2"/>
        <v>5.9090909090909092</v>
      </c>
      <c r="U45" s="157">
        <f t="shared" si="6"/>
        <v>1</v>
      </c>
      <c r="V45" s="137"/>
      <c r="AD45" s="246"/>
    </row>
    <row r="46" spans="2:30" s="138" customFormat="1" ht="15" customHeight="1" x14ac:dyDescent="0.2">
      <c r="B46" s="257"/>
      <c r="C46" s="139">
        <v>11</v>
      </c>
      <c r="D46" s="140" t="s">
        <v>14</v>
      </c>
      <c r="E46" s="107" t="s">
        <v>167</v>
      </c>
      <c r="F46" s="141" t="s">
        <v>169</v>
      </c>
      <c r="G46" s="13">
        <v>3</v>
      </c>
      <c r="H46" s="3">
        <v>3</v>
      </c>
      <c r="I46" s="269"/>
      <c r="J46" s="3">
        <v>2</v>
      </c>
      <c r="K46" s="3">
        <v>3</v>
      </c>
      <c r="L46" s="3">
        <v>2</v>
      </c>
      <c r="M46" s="3">
        <v>4</v>
      </c>
      <c r="N46" s="3">
        <v>2</v>
      </c>
      <c r="O46" s="3">
        <v>4</v>
      </c>
      <c r="P46" s="3">
        <v>2</v>
      </c>
      <c r="Q46" s="3">
        <v>3</v>
      </c>
      <c r="R46" s="21">
        <v>3</v>
      </c>
      <c r="S46" s="107">
        <f t="shared" si="7"/>
        <v>31</v>
      </c>
      <c r="T46" s="103">
        <f t="shared" si="2"/>
        <v>2.8181818181818183</v>
      </c>
      <c r="U46" s="157">
        <f t="shared" si="6"/>
        <v>14</v>
      </c>
      <c r="V46" s="137"/>
      <c r="AD46" s="246"/>
    </row>
    <row r="47" spans="2:30" s="138" customFormat="1" ht="15" customHeight="1" x14ac:dyDescent="0.2">
      <c r="B47" s="257"/>
      <c r="C47" s="139">
        <v>12</v>
      </c>
      <c r="D47" s="140" t="s">
        <v>14</v>
      </c>
      <c r="E47" s="107" t="s">
        <v>170</v>
      </c>
      <c r="F47" s="141" t="s">
        <v>171</v>
      </c>
      <c r="G47" s="13">
        <v>4</v>
      </c>
      <c r="H47" s="3">
        <v>3</v>
      </c>
      <c r="I47" s="269"/>
      <c r="J47" s="3">
        <v>2</v>
      </c>
      <c r="K47" s="3">
        <v>3</v>
      </c>
      <c r="L47" s="3">
        <v>3</v>
      </c>
      <c r="M47" s="3">
        <v>3</v>
      </c>
      <c r="N47" s="3">
        <v>3</v>
      </c>
      <c r="O47" s="3">
        <v>5</v>
      </c>
      <c r="P47" s="3">
        <v>3</v>
      </c>
      <c r="Q47" s="3">
        <v>2</v>
      </c>
      <c r="R47" s="21">
        <v>4</v>
      </c>
      <c r="S47" s="107">
        <f t="shared" si="7"/>
        <v>35</v>
      </c>
      <c r="T47" s="103">
        <f t="shared" si="2"/>
        <v>3.1818181818181817</v>
      </c>
      <c r="U47" s="157">
        <f t="shared" si="6"/>
        <v>13</v>
      </c>
      <c r="V47" s="137"/>
      <c r="AD47" s="246"/>
    </row>
    <row r="48" spans="2:30" s="138" customFormat="1" ht="15" customHeight="1" x14ac:dyDescent="0.2">
      <c r="B48" s="257"/>
      <c r="C48" s="139">
        <v>13</v>
      </c>
      <c r="D48" s="140" t="s">
        <v>14</v>
      </c>
      <c r="E48" s="107" t="s">
        <v>170</v>
      </c>
      <c r="F48" s="141" t="s">
        <v>172</v>
      </c>
      <c r="G48" s="13">
        <v>4</v>
      </c>
      <c r="H48" s="3">
        <v>7</v>
      </c>
      <c r="I48" s="269"/>
      <c r="J48" s="3">
        <v>5</v>
      </c>
      <c r="K48" s="3">
        <v>5</v>
      </c>
      <c r="L48" s="3">
        <v>6</v>
      </c>
      <c r="M48" s="3">
        <v>3</v>
      </c>
      <c r="N48" s="3">
        <v>6</v>
      </c>
      <c r="O48" s="3">
        <v>4</v>
      </c>
      <c r="P48" s="3">
        <v>6</v>
      </c>
      <c r="Q48" s="3">
        <v>4</v>
      </c>
      <c r="R48" s="21">
        <v>5</v>
      </c>
      <c r="S48" s="107">
        <f t="shared" si="7"/>
        <v>55</v>
      </c>
      <c r="T48" s="103">
        <f t="shared" si="2"/>
        <v>5</v>
      </c>
      <c r="U48" s="157">
        <f t="shared" si="6"/>
        <v>3</v>
      </c>
      <c r="V48" s="137"/>
      <c r="AD48" s="246"/>
    </row>
    <row r="49" spans="2:30" s="138" customFormat="1" ht="15" customHeight="1" x14ac:dyDescent="0.2">
      <c r="B49" s="257"/>
      <c r="C49" s="139">
        <v>14</v>
      </c>
      <c r="D49" s="140" t="s">
        <v>14</v>
      </c>
      <c r="E49" s="107" t="s">
        <v>173</v>
      </c>
      <c r="F49" s="141" t="s">
        <v>174</v>
      </c>
      <c r="G49" s="13">
        <v>6</v>
      </c>
      <c r="H49" s="3">
        <v>5</v>
      </c>
      <c r="I49" s="269"/>
      <c r="J49" s="3">
        <v>6</v>
      </c>
      <c r="K49" s="3">
        <v>5</v>
      </c>
      <c r="L49" s="3">
        <v>6</v>
      </c>
      <c r="M49" s="3">
        <v>5</v>
      </c>
      <c r="N49" s="3">
        <v>7</v>
      </c>
      <c r="O49" s="3">
        <v>4</v>
      </c>
      <c r="P49" s="3">
        <v>3</v>
      </c>
      <c r="Q49" s="3">
        <v>4</v>
      </c>
      <c r="R49" s="21">
        <v>8</v>
      </c>
      <c r="S49" s="107">
        <f t="shared" si="7"/>
        <v>59</v>
      </c>
      <c r="T49" s="103">
        <f t="shared" si="2"/>
        <v>5.3636363636363633</v>
      </c>
      <c r="U49" s="157">
        <f t="shared" si="6"/>
        <v>2</v>
      </c>
      <c r="V49" s="137"/>
      <c r="AD49" s="246"/>
    </row>
    <row r="50" spans="2:30" s="138" customFormat="1" ht="15" customHeight="1" thickBot="1" x14ac:dyDescent="0.25">
      <c r="B50" s="258"/>
      <c r="C50" s="142">
        <v>15</v>
      </c>
      <c r="D50" s="143" t="s">
        <v>14</v>
      </c>
      <c r="E50" s="158" t="s">
        <v>173</v>
      </c>
      <c r="F50" s="144" t="s">
        <v>175</v>
      </c>
      <c r="G50" s="15">
        <v>5</v>
      </c>
      <c r="H50" s="8">
        <v>2</v>
      </c>
      <c r="I50" s="270"/>
      <c r="J50" s="8">
        <v>3</v>
      </c>
      <c r="K50" s="8">
        <v>2</v>
      </c>
      <c r="L50" s="8">
        <v>4</v>
      </c>
      <c r="M50" s="8">
        <v>4</v>
      </c>
      <c r="N50" s="8">
        <v>6</v>
      </c>
      <c r="O50" s="8">
        <v>5</v>
      </c>
      <c r="P50" s="8">
        <v>2</v>
      </c>
      <c r="Q50" s="8">
        <v>3</v>
      </c>
      <c r="R50" s="22">
        <v>5</v>
      </c>
      <c r="S50" s="107">
        <f t="shared" si="7"/>
        <v>41</v>
      </c>
      <c r="T50" s="103">
        <f t="shared" si="2"/>
        <v>3.7272727272727271</v>
      </c>
      <c r="U50" s="157">
        <f t="shared" si="6"/>
        <v>9</v>
      </c>
      <c r="V50" s="137"/>
      <c r="AD50" s="246"/>
    </row>
    <row r="51" spans="2:30" s="138" customFormat="1" ht="15" customHeight="1" thickBot="1" x14ac:dyDescent="0.25">
      <c r="B51" s="271" t="s">
        <v>36</v>
      </c>
      <c r="C51" s="272"/>
      <c r="D51" s="272"/>
      <c r="E51" s="272"/>
      <c r="F51" s="273"/>
      <c r="G51" s="45">
        <f>SUM(G36:G50)</f>
        <v>63</v>
      </c>
      <c r="H51" s="45">
        <f t="shared" ref="H51:R51" si="8">SUM(H36:H50)</f>
        <v>70</v>
      </c>
      <c r="I51" s="45"/>
      <c r="J51" s="45">
        <f t="shared" si="8"/>
        <v>51</v>
      </c>
      <c r="K51" s="45">
        <f t="shared" si="8"/>
        <v>52</v>
      </c>
      <c r="L51" s="45">
        <f t="shared" si="8"/>
        <v>63</v>
      </c>
      <c r="M51" s="45">
        <f t="shared" si="8"/>
        <v>60</v>
      </c>
      <c r="N51" s="45">
        <f t="shared" si="8"/>
        <v>50</v>
      </c>
      <c r="O51" s="45">
        <f t="shared" si="8"/>
        <v>64</v>
      </c>
      <c r="P51" s="45">
        <f t="shared" si="8"/>
        <v>58</v>
      </c>
      <c r="Q51" s="45">
        <f t="shared" si="8"/>
        <v>53</v>
      </c>
      <c r="R51" s="45">
        <f t="shared" si="8"/>
        <v>73</v>
      </c>
      <c r="S51" s="56"/>
      <c r="T51" s="58"/>
      <c r="U51" s="175"/>
      <c r="V51" s="104">
        <f>SUM(G51:R51)</f>
        <v>657</v>
      </c>
      <c r="W51" s="252" t="s">
        <v>52</v>
      </c>
      <c r="X51" s="252"/>
      <c r="Y51" s="252"/>
      <c r="Z51" s="252"/>
      <c r="AD51" s="246"/>
    </row>
    <row r="52" spans="2:30" s="138" customFormat="1" ht="15" customHeight="1" x14ac:dyDescent="0.2">
      <c r="B52" s="256"/>
      <c r="C52" s="145">
        <v>1</v>
      </c>
      <c r="D52" s="146" t="s">
        <v>17</v>
      </c>
      <c r="E52" s="147" t="s">
        <v>299</v>
      </c>
      <c r="F52" s="148" t="s">
        <v>3</v>
      </c>
      <c r="G52" s="11">
        <v>3</v>
      </c>
      <c r="H52" s="1">
        <v>3</v>
      </c>
      <c r="I52" s="1">
        <v>5</v>
      </c>
      <c r="J52" s="265"/>
      <c r="K52" s="1">
        <v>2</v>
      </c>
      <c r="L52" s="1">
        <v>3</v>
      </c>
      <c r="M52" s="1">
        <v>4</v>
      </c>
      <c r="N52" s="1">
        <v>3</v>
      </c>
      <c r="O52" s="1">
        <v>4</v>
      </c>
      <c r="P52" s="1">
        <v>2</v>
      </c>
      <c r="Q52" s="1">
        <v>3</v>
      </c>
      <c r="R52" s="2">
        <v>3</v>
      </c>
      <c r="S52" s="108">
        <f t="shared" si="7"/>
        <v>35</v>
      </c>
      <c r="T52" s="100">
        <f t="shared" si="2"/>
        <v>3.1818181818181817</v>
      </c>
      <c r="U52" s="160">
        <f t="shared" ref="U52:U66" si="9">RANK(S52,$S$52:$S$66)</f>
        <v>15</v>
      </c>
      <c r="V52" s="137"/>
      <c r="AD52" s="246"/>
    </row>
    <row r="53" spans="2:30" s="138" customFormat="1" ht="15" customHeight="1" x14ac:dyDescent="0.2">
      <c r="B53" s="257"/>
      <c r="C53" s="150">
        <v>2</v>
      </c>
      <c r="D53" s="151" t="s">
        <v>17</v>
      </c>
      <c r="E53" s="108" t="s">
        <v>314</v>
      </c>
      <c r="F53" s="106" t="s">
        <v>300</v>
      </c>
      <c r="G53" s="13">
        <v>5</v>
      </c>
      <c r="H53" s="3">
        <v>2</v>
      </c>
      <c r="I53" s="3">
        <v>6</v>
      </c>
      <c r="J53" s="266"/>
      <c r="K53" s="3">
        <v>4</v>
      </c>
      <c r="L53" s="3">
        <v>4</v>
      </c>
      <c r="M53" s="3">
        <v>5</v>
      </c>
      <c r="N53" s="3">
        <v>2</v>
      </c>
      <c r="O53" s="3">
        <v>5</v>
      </c>
      <c r="P53" s="7">
        <v>4</v>
      </c>
      <c r="Q53" s="3">
        <v>5</v>
      </c>
      <c r="R53" s="4">
        <v>5</v>
      </c>
      <c r="S53" s="108">
        <f t="shared" si="7"/>
        <v>47</v>
      </c>
      <c r="T53" s="100">
        <f t="shared" si="2"/>
        <v>4.2727272727272725</v>
      </c>
      <c r="U53" s="160">
        <f t="shared" si="9"/>
        <v>6</v>
      </c>
      <c r="V53" s="137"/>
      <c r="AD53" s="246"/>
    </row>
    <row r="54" spans="2:30" s="138" customFormat="1" ht="15" customHeight="1" x14ac:dyDescent="0.2">
      <c r="B54" s="257"/>
      <c r="C54" s="150">
        <v>3</v>
      </c>
      <c r="D54" s="151" t="s">
        <v>17</v>
      </c>
      <c r="E54" s="108" t="s">
        <v>315</v>
      </c>
      <c r="F54" s="106" t="s">
        <v>301</v>
      </c>
      <c r="G54" s="13">
        <v>4</v>
      </c>
      <c r="H54" s="3">
        <v>6</v>
      </c>
      <c r="I54" s="3">
        <v>5</v>
      </c>
      <c r="J54" s="266"/>
      <c r="K54" s="3">
        <v>4</v>
      </c>
      <c r="L54" s="3">
        <v>3</v>
      </c>
      <c r="M54" s="3">
        <v>5</v>
      </c>
      <c r="N54" s="3">
        <v>3</v>
      </c>
      <c r="O54" s="3">
        <v>4</v>
      </c>
      <c r="P54" s="3">
        <v>4</v>
      </c>
      <c r="Q54" s="3">
        <v>4</v>
      </c>
      <c r="R54" s="5">
        <v>3</v>
      </c>
      <c r="S54" s="108">
        <f t="shared" si="7"/>
        <v>45</v>
      </c>
      <c r="T54" s="100">
        <f t="shared" si="2"/>
        <v>4.0909090909090908</v>
      </c>
      <c r="U54" s="160">
        <f t="shared" si="9"/>
        <v>8</v>
      </c>
      <c r="V54" s="137"/>
      <c r="AD54" s="246"/>
    </row>
    <row r="55" spans="2:30" s="138" customFormat="1" ht="15" customHeight="1" x14ac:dyDescent="0.2">
      <c r="B55" s="257"/>
      <c r="C55" s="150">
        <v>4</v>
      </c>
      <c r="D55" s="151" t="s">
        <v>17</v>
      </c>
      <c r="E55" s="108" t="s">
        <v>316</v>
      </c>
      <c r="F55" s="106" t="s">
        <v>302</v>
      </c>
      <c r="G55" s="13">
        <v>5</v>
      </c>
      <c r="H55" s="3">
        <v>2</v>
      </c>
      <c r="I55" s="6">
        <v>6</v>
      </c>
      <c r="J55" s="266"/>
      <c r="K55" s="3">
        <v>3</v>
      </c>
      <c r="L55" s="3">
        <v>4</v>
      </c>
      <c r="M55" s="3">
        <v>5</v>
      </c>
      <c r="N55" s="3">
        <v>4</v>
      </c>
      <c r="O55" s="3">
        <v>4</v>
      </c>
      <c r="P55" s="3">
        <v>3</v>
      </c>
      <c r="Q55" s="3">
        <v>4</v>
      </c>
      <c r="R55" s="5">
        <v>5</v>
      </c>
      <c r="S55" s="108">
        <f t="shared" si="7"/>
        <v>45</v>
      </c>
      <c r="T55" s="100">
        <f t="shared" si="2"/>
        <v>4.0909090909090908</v>
      </c>
      <c r="U55" s="160">
        <f t="shared" si="9"/>
        <v>8</v>
      </c>
      <c r="V55" s="137"/>
      <c r="AD55" s="246"/>
    </row>
    <row r="56" spans="2:30" s="138" customFormat="1" ht="15" customHeight="1" x14ac:dyDescent="0.2">
      <c r="B56" s="257"/>
      <c r="C56" s="150">
        <v>5</v>
      </c>
      <c r="D56" s="151" t="s">
        <v>17</v>
      </c>
      <c r="E56" s="108" t="s">
        <v>317</v>
      </c>
      <c r="F56" s="106" t="s">
        <v>303</v>
      </c>
      <c r="G56" s="13">
        <v>5</v>
      </c>
      <c r="H56" s="3">
        <v>6</v>
      </c>
      <c r="I56" s="3">
        <v>7</v>
      </c>
      <c r="J56" s="266"/>
      <c r="K56" s="3">
        <v>2</v>
      </c>
      <c r="L56" s="3">
        <v>5</v>
      </c>
      <c r="M56" s="3">
        <v>5</v>
      </c>
      <c r="N56" s="3">
        <v>2</v>
      </c>
      <c r="O56" s="3">
        <v>4</v>
      </c>
      <c r="P56" s="3">
        <v>6</v>
      </c>
      <c r="Q56" s="3">
        <v>4</v>
      </c>
      <c r="R56" s="5">
        <v>5</v>
      </c>
      <c r="S56" s="108">
        <f t="shared" si="7"/>
        <v>51</v>
      </c>
      <c r="T56" s="100">
        <f t="shared" si="2"/>
        <v>4.6363636363636367</v>
      </c>
      <c r="U56" s="160">
        <f t="shared" si="9"/>
        <v>5</v>
      </c>
      <c r="V56" s="137"/>
      <c r="AD56" s="246"/>
    </row>
    <row r="57" spans="2:30" s="138" customFormat="1" ht="15" customHeight="1" x14ac:dyDescent="0.2">
      <c r="B57" s="257"/>
      <c r="C57" s="150">
        <v>6</v>
      </c>
      <c r="D57" s="151" t="s">
        <v>17</v>
      </c>
      <c r="E57" s="108" t="s">
        <v>318</v>
      </c>
      <c r="F57" s="106" t="s">
        <v>304</v>
      </c>
      <c r="G57" s="13">
        <v>4</v>
      </c>
      <c r="H57" s="3">
        <v>2</v>
      </c>
      <c r="I57" s="3">
        <v>4</v>
      </c>
      <c r="J57" s="266"/>
      <c r="K57" s="3">
        <v>5</v>
      </c>
      <c r="L57" s="3">
        <v>6</v>
      </c>
      <c r="M57" s="3">
        <v>5</v>
      </c>
      <c r="N57" s="3">
        <v>5</v>
      </c>
      <c r="O57" s="3">
        <v>4</v>
      </c>
      <c r="P57" s="3">
        <v>2</v>
      </c>
      <c r="Q57" s="3">
        <v>3</v>
      </c>
      <c r="R57" s="5">
        <v>4</v>
      </c>
      <c r="S57" s="108">
        <f t="shared" si="7"/>
        <v>44</v>
      </c>
      <c r="T57" s="100">
        <f t="shared" si="2"/>
        <v>4</v>
      </c>
      <c r="U57" s="160">
        <f t="shared" si="9"/>
        <v>10</v>
      </c>
      <c r="V57" s="137"/>
      <c r="AD57" s="246"/>
    </row>
    <row r="58" spans="2:30" s="138" customFormat="1" ht="15" customHeight="1" x14ac:dyDescent="0.2">
      <c r="B58" s="257"/>
      <c r="C58" s="150">
        <v>7</v>
      </c>
      <c r="D58" s="151" t="s">
        <v>17</v>
      </c>
      <c r="E58" s="108" t="s">
        <v>315</v>
      </c>
      <c r="F58" s="106" t="s">
        <v>305</v>
      </c>
      <c r="G58" s="13">
        <v>3</v>
      </c>
      <c r="H58" s="3">
        <v>2</v>
      </c>
      <c r="I58" s="3">
        <v>4</v>
      </c>
      <c r="J58" s="266"/>
      <c r="K58" s="3">
        <v>3</v>
      </c>
      <c r="L58" s="3">
        <v>6</v>
      </c>
      <c r="M58" s="3">
        <v>3</v>
      </c>
      <c r="N58" s="3">
        <v>2</v>
      </c>
      <c r="O58" s="3">
        <v>4</v>
      </c>
      <c r="P58" s="3">
        <v>5</v>
      </c>
      <c r="Q58" s="3">
        <v>2</v>
      </c>
      <c r="R58" s="5">
        <v>4</v>
      </c>
      <c r="S58" s="108">
        <f t="shared" si="7"/>
        <v>38</v>
      </c>
      <c r="T58" s="100">
        <f t="shared" si="2"/>
        <v>3.4545454545454546</v>
      </c>
      <c r="U58" s="160">
        <f t="shared" si="9"/>
        <v>14</v>
      </c>
      <c r="V58" s="137"/>
      <c r="AD58" s="246"/>
    </row>
    <row r="59" spans="2:30" s="138" customFormat="1" ht="15" customHeight="1" x14ac:dyDescent="0.2">
      <c r="B59" s="257"/>
      <c r="C59" s="150">
        <v>8</v>
      </c>
      <c r="D59" s="151" t="s">
        <v>17</v>
      </c>
      <c r="E59" s="108" t="s">
        <v>319</v>
      </c>
      <c r="F59" s="106" t="s">
        <v>306</v>
      </c>
      <c r="G59" s="13">
        <v>6</v>
      </c>
      <c r="H59" s="3">
        <v>7</v>
      </c>
      <c r="I59" s="3">
        <v>7</v>
      </c>
      <c r="J59" s="266"/>
      <c r="K59" s="3">
        <v>2</v>
      </c>
      <c r="L59" s="3">
        <v>3</v>
      </c>
      <c r="M59" s="3">
        <v>5</v>
      </c>
      <c r="N59" s="3">
        <v>4</v>
      </c>
      <c r="O59" s="3">
        <v>5</v>
      </c>
      <c r="P59" s="3">
        <v>4</v>
      </c>
      <c r="Q59" s="3">
        <v>5</v>
      </c>
      <c r="R59" s="5">
        <v>5</v>
      </c>
      <c r="S59" s="108">
        <f t="shared" si="7"/>
        <v>53</v>
      </c>
      <c r="T59" s="100">
        <f t="shared" si="2"/>
        <v>4.8181818181818183</v>
      </c>
      <c r="U59" s="160">
        <f t="shared" si="9"/>
        <v>3</v>
      </c>
      <c r="V59" s="137"/>
      <c r="AD59" s="246"/>
    </row>
    <row r="60" spans="2:30" s="138" customFormat="1" ht="15" customHeight="1" x14ac:dyDescent="0.2">
      <c r="B60" s="257"/>
      <c r="C60" s="150">
        <v>9</v>
      </c>
      <c r="D60" s="151" t="s">
        <v>17</v>
      </c>
      <c r="E60" s="108" t="s">
        <v>318</v>
      </c>
      <c r="F60" s="106" t="s">
        <v>307</v>
      </c>
      <c r="G60" s="13">
        <v>4</v>
      </c>
      <c r="H60" s="3">
        <v>3</v>
      </c>
      <c r="I60" s="3">
        <v>6</v>
      </c>
      <c r="J60" s="266"/>
      <c r="K60" s="3">
        <v>5</v>
      </c>
      <c r="L60" s="3">
        <v>7</v>
      </c>
      <c r="M60" s="3">
        <v>5</v>
      </c>
      <c r="N60" s="3">
        <v>2</v>
      </c>
      <c r="O60" s="3">
        <v>5</v>
      </c>
      <c r="P60" s="3">
        <v>2</v>
      </c>
      <c r="Q60" s="3">
        <v>3</v>
      </c>
      <c r="R60" s="5">
        <v>5</v>
      </c>
      <c r="S60" s="108">
        <f t="shared" si="7"/>
        <v>47</v>
      </c>
      <c r="T60" s="100">
        <f t="shared" si="2"/>
        <v>4.2727272727272725</v>
      </c>
      <c r="U60" s="160">
        <f t="shared" si="9"/>
        <v>6</v>
      </c>
      <c r="V60" s="137"/>
      <c r="AD60" s="246"/>
    </row>
    <row r="61" spans="2:30" s="138" customFormat="1" ht="15" customHeight="1" x14ac:dyDescent="0.2">
      <c r="B61" s="257"/>
      <c r="C61" s="150">
        <v>10</v>
      </c>
      <c r="D61" s="151" t="s">
        <v>17</v>
      </c>
      <c r="E61" s="108" t="s">
        <v>316</v>
      </c>
      <c r="F61" s="106" t="s">
        <v>308</v>
      </c>
      <c r="G61" s="13">
        <v>7</v>
      </c>
      <c r="H61" s="3">
        <v>5</v>
      </c>
      <c r="I61" s="3">
        <v>7</v>
      </c>
      <c r="J61" s="266"/>
      <c r="K61" s="3">
        <v>5</v>
      </c>
      <c r="L61" s="6">
        <v>6</v>
      </c>
      <c r="M61" s="6">
        <v>6</v>
      </c>
      <c r="N61" s="3">
        <v>6</v>
      </c>
      <c r="O61" s="3">
        <v>5</v>
      </c>
      <c r="P61" s="3">
        <v>8</v>
      </c>
      <c r="Q61" s="3">
        <v>5</v>
      </c>
      <c r="R61" s="5">
        <v>5</v>
      </c>
      <c r="S61" s="108">
        <f t="shared" si="7"/>
        <v>65</v>
      </c>
      <c r="T61" s="100">
        <f t="shared" si="2"/>
        <v>5.9090909090909092</v>
      </c>
      <c r="U61" s="160">
        <f t="shared" si="9"/>
        <v>1</v>
      </c>
      <c r="V61" s="137"/>
      <c r="AD61" s="246"/>
    </row>
    <row r="62" spans="2:30" s="138" customFormat="1" ht="15" customHeight="1" x14ac:dyDescent="0.2">
      <c r="B62" s="257"/>
      <c r="C62" s="150">
        <v>11</v>
      </c>
      <c r="D62" s="151" t="s">
        <v>17</v>
      </c>
      <c r="E62" s="108" t="s">
        <v>320</v>
      </c>
      <c r="F62" s="106" t="s">
        <v>309</v>
      </c>
      <c r="G62" s="13">
        <v>5</v>
      </c>
      <c r="H62" s="3">
        <v>5</v>
      </c>
      <c r="I62" s="3">
        <v>7</v>
      </c>
      <c r="J62" s="266"/>
      <c r="K62" s="3">
        <v>4</v>
      </c>
      <c r="L62" s="3">
        <v>7</v>
      </c>
      <c r="M62" s="3">
        <v>5</v>
      </c>
      <c r="N62" s="3">
        <v>6</v>
      </c>
      <c r="O62" s="3">
        <v>4</v>
      </c>
      <c r="P62" s="3">
        <v>6</v>
      </c>
      <c r="Q62" s="3">
        <v>3</v>
      </c>
      <c r="R62" s="5">
        <v>6</v>
      </c>
      <c r="S62" s="108">
        <f t="shared" si="7"/>
        <v>58</v>
      </c>
      <c r="T62" s="100">
        <f t="shared" si="2"/>
        <v>5.2727272727272725</v>
      </c>
      <c r="U62" s="160">
        <f t="shared" si="9"/>
        <v>2</v>
      </c>
      <c r="V62" s="137"/>
      <c r="AD62" s="246"/>
    </row>
    <row r="63" spans="2:30" s="138" customFormat="1" ht="15" customHeight="1" x14ac:dyDescent="0.2">
      <c r="B63" s="257"/>
      <c r="C63" s="150">
        <v>12</v>
      </c>
      <c r="D63" s="151" t="s">
        <v>17</v>
      </c>
      <c r="E63" s="108" t="s">
        <v>321</v>
      </c>
      <c r="F63" s="106" t="s">
        <v>310</v>
      </c>
      <c r="G63" s="13">
        <v>5</v>
      </c>
      <c r="H63" s="3">
        <v>7</v>
      </c>
      <c r="I63" s="3">
        <v>6</v>
      </c>
      <c r="J63" s="266"/>
      <c r="K63" s="3">
        <v>3</v>
      </c>
      <c r="L63" s="3">
        <v>5</v>
      </c>
      <c r="M63" s="3">
        <v>5</v>
      </c>
      <c r="N63" s="3">
        <v>3</v>
      </c>
      <c r="O63" s="3">
        <v>4</v>
      </c>
      <c r="P63" s="3">
        <v>4</v>
      </c>
      <c r="Q63" s="3">
        <v>4</v>
      </c>
      <c r="R63" s="4">
        <v>7</v>
      </c>
      <c r="S63" s="108">
        <f t="shared" si="7"/>
        <v>53</v>
      </c>
      <c r="T63" s="100">
        <f t="shared" si="2"/>
        <v>4.8181818181818183</v>
      </c>
      <c r="U63" s="160">
        <f t="shared" si="9"/>
        <v>3</v>
      </c>
      <c r="V63" s="137"/>
      <c r="AD63" s="246"/>
    </row>
    <row r="64" spans="2:30" s="138" customFormat="1" ht="15" customHeight="1" x14ac:dyDescent="0.2">
      <c r="B64" s="257"/>
      <c r="C64" s="150">
        <v>13</v>
      </c>
      <c r="D64" s="151" t="s">
        <v>17</v>
      </c>
      <c r="E64" s="108" t="s">
        <v>322</v>
      </c>
      <c r="F64" s="106" t="s">
        <v>311</v>
      </c>
      <c r="G64" s="13">
        <v>4</v>
      </c>
      <c r="H64" s="3">
        <v>2</v>
      </c>
      <c r="I64" s="3">
        <v>4</v>
      </c>
      <c r="J64" s="266"/>
      <c r="K64" s="3">
        <v>3</v>
      </c>
      <c r="L64" s="3">
        <v>3</v>
      </c>
      <c r="M64" s="3">
        <v>5</v>
      </c>
      <c r="N64" s="3">
        <v>2</v>
      </c>
      <c r="O64" s="3">
        <v>4</v>
      </c>
      <c r="P64" s="3">
        <v>3</v>
      </c>
      <c r="Q64" s="3">
        <v>4</v>
      </c>
      <c r="R64" s="5">
        <v>6</v>
      </c>
      <c r="S64" s="108">
        <f t="shared" si="7"/>
        <v>40</v>
      </c>
      <c r="T64" s="100">
        <f t="shared" si="2"/>
        <v>3.6363636363636362</v>
      </c>
      <c r="U64" s="160">
        <f t="shared" si="9"/>
        <v>13</v>
      </c>
      <c r="V64" s="137"/>
      <c r="AD64" s="246"/>
    </row>
    <row r="65" spans="2:30" s="138" customFormat="1" ht="15" customHeight="1" x14ac:dyDescent="0.2">
      <c r="B65" s="257"/>
      <c r="C65" s="150">
        <v>14</v>
      </c>
      <c r="D65" s="151" t="s">
        <v>17</v>
      </c>
      <c r="E65" s="108" t="s">
        <v>323</v>
      </c>
      <c r="F65" s="106" t="s">
        <v>312</v>
      </c>
      <c r="G65" s="13">
        <v>3</v>
      </c>
      <c r="H65" s="3">
        <v>3</v>
      </c>
      <c r="I65" s="3">
        <v>7</v>
      </c>
      <c r="J65" s="266"/>
      <c r="K65" s="3">
        <v>2</v>
      </c>
      <c r="L65" s="3">
        <v>4</v>
      </c>
      <c r="M65" s="3">
        <v>4</v>
      </c>
      <c r="N65" s="3">
        <v>5</v>
      </c>
      <c r="O65" s="3">
        <v>4</v>
      </c>
      <c r="P65" s="3">
        <v>3</v>
      </c>
      <c r="Q65" s="3">
        <v>3</v>
      </c>
      <c r="R65" s="5">
        <v>4</v>
      </c>
      <c r="S65" s="108">
        <f t="shared" si="7"/>
        <v>42</v>
      </c>
      <c r="T65" s="100">
        <f t="shared" si="2"/>
        <v>3.8181818181818183</v>
      </c>
      <c r="U65" s="160">
        <f t="shared" si="9"/>
        <v>11</v>
      </c>
      <c r="V65" s="137"/>
      <c r="AD65" s="246"/>
    </row>
    <row r="66" spans="2:30" s="138" customFormat="1" ht="15" customHeight="1" thickBot="1" x14ac:dyDescent="0.25">
      <c r="B66" s="258"/>
      <c r="C66" s="152">
        <v>15</v>
      </c>
      <c r="D66" s="153" t="s">
        <v>17</v>
      </c>
      <c r="E66" s="154" t="s">
        <v>324</v>
      </c>
      <c r="F66" s="155" t="s">
        <v>313</v>
      </c>
      <c r="G66" s="15">
        <v>4</v>
      </c>
      <c r="H66" s="8">
        <v>3</v>
      </c>
      <c r="I66" s="9">
        <v>6</v>
      </c>
      <c r="J66" s="267"/>
      <c r="K66" s="8">
        <v>5</v>
      </c>
      <c r="L66" s="8">
        <v>3</v>
      </c>
      <c r="M66" s="8">
        <v>3</v>
      </c>
      <c r="N66" s="8">
        <v>2</v>
      </c>
      <c r="O66" s="8">
        <v>4</v>
      </c>
      <c r="P66" s="8">
        <v>2</v>
      </c>
      <c r="Q66" s="8">
        <v>4</v>
      </c>
      <c r="R66" s="10">
        <v>6</v>
      </c>
      <c r="S66" s="108">
        <f t="shared" si="7"/>
        <v>42</v>
      </c>
      <c r="T66" s="100">
        <f t="shared" si="2"/>
        <v>3.8181818181818183</v>
      </c>
      <c r="U66" s="160">
        <f t="shared" si="9"/>
        <v>11</v>
      </c>
      <c r="V66" s="137"/>
      <c r="AD66" s="246"/>
    </row>
    <row r="67" spans="2:30" s="138" customFormat="1" ht="15" customHeight="1" thickBot="1" x14ac:dyDescent="0.25">
      <c r="B67" s="271" t="s">
        <v>38</v>
      </c>
      <c r="C67" s="272"/>
      <c r="D67" s="272"/>
      <c r="E67" s="272"/>
      <c r="F67" s="273"/>
      <c r="G67" s="45">
        <f>SUM(G52:G66)</f>
        <v>67</v>
      </c>
      <c r="H67" s="45">
        <f t="shared" ref="H67:R67" si="10">SUM(H52:H66)</f>
        <v>58</v>
      </c>
      <c r="I67" s="45">
        <f t="shared" si="10"/>
        <v>87</v>
      </c>
      <c r="J67" s="45"/>
      <c r="K67" s="45">
        <f t="shared" si="10"/>
        <v>52</v>
      </c>
      <c r="L67" s="45">
        <f t="shared" si="10"/>
        <v>69</v>
      </c>
      <c r="M67" s="45">
        <f t="shared" si="10"/>
        <v>70</v>
      </c>
      <c r="N67" s="45">
        <f t="shared" si="10"/>
        <v>51</v>
      </c>
      <c r="O67" s="45">
        <f t="shared" si="10"/>
        <v>64</v>
      </c>
      <c r="P67" s="45">
        <f t="shared" si="10"/>
        <v>58</v>
      </c>
      <c r="Q67" s="45">
        <f t="shared" si="10"/>
        <v>56</v>
      </c>
      <c r="R67" s="45">
        <f t="shared" si="10"/>
        <v>73</v>
      </c>
      <c r="S67" s="56"/>
      <c r="T67" s="58"/>
      <c r="U67" s="175"/>
      <c r="V67" s="104">
        <f>SUM(G67:R67)</f>
        <v>705</v>
      </c>
      <c r="W67" s="252" t="s">
        <v>52</v>
      </c>
      <c r="X67" s="252"/>
      <c r="Y67" s="252"/>
      <c r="Z67" s="252"/>
      <c r="AD67" s="246"/>
    </row>
    <row r="68" spans="2:30" s="138" customFormat="1" ht="15" customHeight="1" x14ac:dyDescent="0.2">
      <c r="B68" s="256"/>
      <c r="C68" s="132">
        <v>1</v>
      </c>
      <c r="D68" s="133" t="s">
        <v>16</v>
      </c>
      <c r="E68" s="156" t="s">
        <v>129</v>
      </c>
      <c r="F68" s="135" t="s">
        <v>130</v>
      </c>
      <c r="G68" s="11">
        <v>4</v>
      </c>
      <c r="H68" s="1">
        <v>1</v>
      </c>
      <c r="I68" s="23">
        <v>4</v>
      </c>
      <c r="J68" s="1">
        <v>3</v>
      </c>
      <c r="K68" s="268"/>
      <c r="L68" s="1">
        <v>5</v>
      </c>
      <c r="M68" s="1">
        <v>4</v>
      </c>
      <c r="N68" s="1">
        <v>1</v>
      </c>
      <c r="O68" s="1">
        <v>4</v>
      </c>
      <c r="P68" s="1">
        <v>4</v>
      </c>
      <c r="Q68" s="1">
        <v>3</v>
      </c>
      <c r="R68" s="2">
        <v>3</v>
      </c>
      <c r="S68" s="107">
        <f t="shared" si="7"/>
        <v>36</v>
      </c>
      <c r="T68" s="103">
        <f t="shared" si="2"/>
        <v>3.2727272727272729</v>
      </c>
      <c r="U68" s="157">
        <f t="shared" ref="U68:U82" si="11">RANK(S68,$S$68:$S$82)</f>
        <v>15</v>
      </c>
      <c r="V68" s="137"/>
      <c r="AD68" s="246"/>
    </row>
    <row r="69" spans="2:30" s="138" customFormat="1" ht="15" customHeight="1" x14ac:dyDescent="0.2">
      <c r="B69" s="257"/>
      <c r="C69" s="139">
        <v>2</v>
      </c>
      <c r="D69" s="140" t="s">
        <v>16</v>
      </c>
      <c r="E69" s="107" t="s">
        <v>131</v>
      </c>
      <c r="F69" s="141" t="s">
        <v>132</v>
      </c>
      <c r="G69" s="13">
        <v>6</v>
      </c>
      <c r="H69" s="3">
        <v>3</v>
      </c>
      <c r="I69" s="3">
        <v>5</v>
      </c>
      <c r="J69" s="3">
        <v>5</v>
      </c>
      <c r="K69" s="269"/>
      <c r="L69" s="6">
        <v>7</v>
      </c>
      <c r="M69" s="6">
        <v>6</v>
      </c>
      <c r="N69" s="3">
        <v>2</v>
      </c>
      <c r="O69" s="3">
        <v>5</v>
      </c>
      <c r="P69" s="3">
        <v>8</v>
      </c>
      <c r="Q69" s="3">
        <v>5</v>
      </c>
      <c r="R69" s="5">
        <v>5</v>
      </c>
      <c r="S69" s="107">
        <f t="shared" si="7"/>
        <v>57</v>
      </c>
      <c r="T69" s="103">
        <f t="shared" si="2"/>
        <v>5.1818181818181817</v>
      </c>
      <c r="U69" s="157">
        <f t="shared" si="11"/>
        <v>5</v>
      </c>
      <c r="V69" s="137"/>
      <c r="AD69" s="246"/>
    </row>
    <row r="70" spans="2:30" s="138" customFormat="1" ht="15" customHeight="1" x14ac:dyDescent="0.2">
      <c r="B70" s="257"/>
      <c r="C70" s="139">
        <v>3</v>
      </c>
      <c r="D70" s="140" t="s">
        <v>16</v>
      </c>
      <c r="E70" s="107" t="s">
        <v>133</v>
      </c>
      <c r="F70" s="141" t="s">
        <v>134</v>
      </c>
      <c r="G70" s="13">
        <v>4</v>
      </c>
      <c r="H70" s="3">
        <v>9</v>
      </c>
      <c r="I70" s="3">
        <v>4</v>
      </c>
      <c r="J70" s="3">
        <v>3</v>
      </c>
      <c r="K70" s="269"/>
      <c r="L70" s="3">
        <v>6</v>
      </c>
      <c r="M70" s="3">
        <v>5</v>
      </c>
      <c r="N70" s="3">
        <v>2</v>
      </c>
      <c r="O70" s="3">
        <v>5</v>
      </c>
      <c r="P70" s="3">
        <v>3</v>
      </c>
      <c r="Q70" s="3">
        <v>3</v>
      </c>
      <c r="R70" s="4">
        <v>4</v>
      </c>
      <c r="S70" s="107">
        <f t="shared" si="7"/>
        <v>48</v>
      </c>
      <c r="T70" s="103">
        <f t="shared" si="2"/>
        <v>4.3636363636363633</v>
      </c>
      <c r="U70" s="157">
        <f t="shared" si="11"/>
        <v>7</v>
      </c>
      <c r="V70" s="137"/>
      <c r="AD70" s="246"/>
    </row>
    <row r="71" spans="2:30" s="138" customFormat="1" ht="15" customHeight="1" x14ac:dyDescent="0.2">
      <c r="B71" s="257"/>
      <c r="C71" s="139">
        <v>4</v>
      </c>
      <c r="D71" s="140" t="s">
        <v>16</v>
      </c>
      <c r="E71" s="107" t="s">
        <v>135</v>
      </c>
      <c r="F71" s="141" t="s">
        <v>136</v>
      </c>
      <c r="G71" s="13">
        <v>4</v>
      </c>
      <c r="H71" s="3">
        <v>4</v>
      </c>
      <c r="I71" s="3">
        <v>5</v>
      </c>
      <c r="J71" s="3">
        <v>5</v>
      </c>
      <c r="K71" s="269"/>
      <c r="L71" s="3">
        <v>7</v>
      </c>
      <c r="M71" s="3">
        <v>5</v>
      </c>
      <c r="N71" s="3">
        <v>4</v>
      </c>
      <c r="O71" s="3">
        <v>4</v>
      </c>
      <c r="P71" s="3">
        <v>5</v>
      </c>
      <c r="Q71" s="3">
        <v>5</v>
      </c>
      <c r="R71" s="5">
        <v>3</v>
      </c>
      <c r="S71" s="107">
        <f t="shared" si="7"/>
        <v>51</v>
      </c>
      <c r="T71" s="103">
        <f t="shared" si="2"/>
        <v>4.6363636363636367</v>
      </c>
      <c r="U71" s="157">
        <f t="shared" si="11"/>
        <v>6</v>
      </c>
      <c r="V71" s="137"/>
      <c r="AD71" s="246"/>
    </row>
    <row r="72" spans="2:30" s="138" customFormat="1" ht="15" customHeight="1" x14ac:dyDescent="0.2">
      <c r="B72" s="257"/>
      <c r="C72" s="139">
        <v>5</v>
      </c>
      <c r="D72" s="140" t="s">
        <v>16</v>
      </c>
      <c r="E72" s="107" t="s">
        <v>137</v>
      </c>
      <c r="F72" s="141" t="s">
        <v>82</v>
      </c>
      <c r="G72" s="13">
        <v>5</v>
      </c>
      <c r="H72" s="3">
        <v>3</v>
      </c>
      <c r="I72" s="6">
        <v>4</v>
      </c>
      <c r="J72" s="3">
        <v>4</v>
      </c>
      <c r="K72" s="269"/>
      <c r="L72" s="3">
        <v>6</v>
      </c>
      <c r="M72" s="3">
        <v>4</v>
      </c>
      <c r="N72" s="3">
        <v>3</v>
      </c>
      <c r="O72" s="3">
        <v>4</v>
      </c>
      <c r="P72" s="3">
        <v>3</v>
      </c>
      <c r="Q72" s="3">
        <v>4</v>
      </c>
      <c r="R72" s="5">
        <v>6</v>
      </c>
      <c r="S72" s="107">
        <f t="shared" ref="S72:S105" si="12">SUM(G72:R72)</f>
        <v>46</v>
      </c>
      <c r="T72" s="103">
        <f t="shared" si="2"/>
        <v>4.1818181818181817</v>
      </c>
      <c r="U72" s="157">
        <f t="shared" si="11"/>
        <v>9</v>
      </c>
      <c r="V72" s="137"/>
      <c r="AD72" s="246"/>
    </row>
    <row r="73" spans="2:30" s="138" customFormat="1" ht="15" customHeight="1" x14ac:dyDescent="0.2">
      <c r="B73" s="257"/>
      <c r="C73" s="139">
        <v>6</v>
      </c>
      <c r="D73" s="140" t="s">
        <v>16</v>
      </c>
      <c r="E73" s="107" t="s">
        <v>138</v>
      </c>
      <c r="F73" s="141" t="s">
        <v>139</v>
      </c>
      <c r="G73" s="13">
        <v>3</v>
      </c>
      <c r="H73" s="3">
        <v>2</v>
      </c>
      <c r="I73" s="6">
        <v>4</v>
      </c>
      <c r="J73" s="3">
        <v>3</v>
      </c>
      <c r="K73" s="269"/>
      <c r="L73" s="3">
        <v>4</v>
      </c>
      <c r="M73" s="3">
        <v>3</v>
      </c>
      <c r="N73" s="3">
        <v>2</v>
      </c>
      <c r="O73" s="3">
        <v>4</v>
      </c>
      <c r="P73" s="3">
        <v>2</v>
      </c>
      <c r="Q73" s="3">
        <v>5</v>
      </c>
      <c r="R73" s="5">
        <v>5</v>
      </c>
      <c r="S73" s="107">
        <f t="shared" si="12"/>
        <v>37</v>
      </c>
      <c r="T73" s="103">
        <f t="shared" ref="T73:T140" si="13">S73/11</f>
        <v>3.3636363636363638</v>
      </c>
      <c r="U73" s="157">
        <f t="shared" si="11"/>
        <v>14</v>
      </c>
      <c r="V73" s="137"/>
      <c r="AD73" s="246"/>
    </row>
    <row r="74" spans="2:30" s="138" customFormat="1" ht="15" customHeight="1" x14ac:dyDescent="0.2">
      <c r="B74" s="257"/>
      <c r="C74" s="139">
        <v>7</v>
      </c>
      <c r="D74" s="140" t="s">
        <v>16</v>
      </c>
      <c r="E74" s="107" t="s">
        <v>140</v>
      </c>
      <c r="F74" s="141" t="s">
        <v>141</v>
      </c>
      <c r="G74" s="13">
        <v>3</v>
      </c>
      <c r="H74" s="3">
        <v>3</v>
      </c>
      <c r="I74" s="3">
        <v>4</v>
      </c>
      <c r="J74" s="3">
        <v>3</v>
      </c>
      <c r="K74" s="269"/>
      <c r="L74" s="3">
        <v>4</v>
      </c>
      <c r="M74" s="3">
        <v>3</v>
      </c>
      <c r="N74" s="3">
        <v>5</v>
      </c>
      <c r="O74" s="3">
        <v>4</v>
      </c>
      <c r="P74" s="3">
        <v>3</v>
      </c>
      <c r="Q74" s="3">
        <v>4</v>
      </c>
      <c r="R74" s="5">
        <v>4</v>
      </c>
      <c r="S74" s="107">
        <f t="shared" si="12"/>
        <v>40</v>
      </c>
      <c r="T74" s="103">
        <f t="shared" si="13"/>
        <v>3.6363636363636362</v>
      </c>
      <c r="U74" s="157">
        <f t="shared" si="11"/>
        <v>13</v>
      </c>
      <c r="V74" s="137"/>
      <c r="AD74" s="246"/>
    </row>
    <row r="75" spans="2:30" s="138" customFormat="1" ht="15" customHeight="1" x14ac:dyDescent="0.2">
      <c r="B75" s="257"/>
      <c r="C75" s="139">
        <v>8</v>
      </c>
      <c r="D75" s="140" t="s">
        <v>16</v>
      </c>
      <c r="E75" s="107" t="s">
        <v>140</v>
      </c>
      <c r="F75" s="141" t="s">
        <v>142</v>
      </c>
      <c r="G75" s="13">
        <v>3</v>
      </c>
      <c r="H75" s="3">
        <v>4</v>
      </c>
      <c r="I75" s="3">
        <v>4</v>
      </c>
      <c r="J75" s="3">
        <v>4</v>
      </c>
      <c r="K75" s="269"/>
      <c r="L75" s="3">
        <v>5</v>
      </c>
      <c r="M75" s="3">
        <v>4</v>
      </c>
      <c r="N75" s="3">
        <v>3</v>
      </c>
      <c r="O75" s="3">
        <v>4</v>
      </c>
      <c r="P75" s="3">
        <v>3</v>
      </c>
      <c r="Q75" s="3">
        <v>4</v>
      </c>
      <c r="R75" s="5">
        <v>3</v>
      </c>
      <c r="S75" s="107">
        <f t="shared" si="12"/>
        <v>41</v>
      </c>
      <c r="T75" s="103">
        <f t="shared" si="13"/>
        <v>3.7272727272727271</v>
      </c>
      <c r="U75" s="157">
        <f t="shared" si="11"/>
        <v>11</v>
      </c>
      <c r="V75" s="137"/>
      <c r="AD75" s="246"/>
    </row>
    <row r="76" spans="2:30" s="138" customFormat="1" ht="15" customHeight="1" x14ac:dyDescent="0.2">
      <c r="B76" s="257"/>
      <c r="C76" s="139">
        <v>9</v>
      </c>
      <c r="D76" s="140" t="s">
        <v>16</v>
      </c>
      <c r="E76" s="107" t="s">
        <v>143</v>
      </c>
      <c r="F76" s="141" t="s">
        <v>144</v>
      </c>
      <c r="G76" s="13">
        <v>6</v>
      </c>
      <c r="H76" s="3">
        <v>5</v>
      </c>
      <c r="I76" s="6">
        <v>5</v>
      </c>
      <c r="J76" s="3">
        <v>5</v>
      </c>
      <c r="K76" s="269"/>
      <c r="L76" s="3">
        <v>7</v>
      </c>
      <c r="M76" s="3">
        <v>5</v>
      </c>
      <c r="N76" s="3">
        <v>3</v>
      </c>
      <c r="O76" s="3">
        <v>5</v>
      </c>
      <c r="P76" s="3">
        <v>7</v>
      </c>
      <c r="Q76" s="3">
        <v>6</v>
      </c>
      <c r="R76" s="5">
        <v>6</v>
      </c>
      <c r="S76" s="107">
        <f t="shared" si="12"/>
        <v>60</v>
      </c>
      <c r="T76" s="103">
        <f t="shared" si="13"/>
        <v>5.4545454545454541</v>
      </c>
      <c r="U76" s="157">
        <f t="shared" si="11"/>
        <v>4</v>
      </c>
      <c r="V76" s="137"/>
      <c r="AD76" s="246"/>
    </row>
    <row r="77" spans="2:30" s="138" customFormat="1" ht="15" customHeight="1" x14ac:dyDescent="0.2">
      <c r="B77" s="257"/>
      <c r="C77" s="139">
        <v>10</v>
      </c>
      <c r="D77" s="140" t="s">
        <v>16</v>
      </c>
      <c r="E77" s="107" t="s">
        <v>143</v>
      </c>
      <c r="F77" s="141" t="s">
        <v>145</v>
      </c>
      <c r="G77" s="13">
        <v>7</v>
      </c>
      <c r="H77" s="3">
        <v>6</v>
      </c>
      <c r="I77" s="3">
        <v>6</v>
      </c>
      <c r="J77" s="3">
        <v>5</v>
      </c>
      <c r="K77" s="269"/>
      <c r="L77" s="3">
        <v>7</v>
      </c>
      <c r="M77" s="3">
        <v>6</v>
      </c>
      <c r="N77" s="3">
        <v>6</v>
      </c>
      <c r="O77" s="3">
        <v>4</v>
      </c>
      <c r="P77" s="3">
        <v>9</v>
      </c>
      <c r="Q77" s="3">
        <v>6</v>
      </c>
      <c r="R77" s="5">
        <v>5</v>
      </c>
      <c r="S77" s="107">
        <f t="shared" si="12"/>
        <v>67</v>
      </c>
      <c r="T77" s="103">
        <f t="shared" si="13"/>
        <v>6.0909090909090908</v>
      </c>
      <c r="U77" s="157">
        <f t="shared" si="11"/>
        <v>1</v>
      </c>
      <c r="V77" s="137"/>
      <c r="AD77" s="246"/>
    </row>
    <row r="78" spans="2:30" s="138" customFormat="1" ht="15" customHeight="1" x14ac:dyDescent="0.2">
      <c r="B78" s="257"/>
      <c r="C78" s="139">
        <v>11</v>
      </c>
      <c r="D78" s="140" t="s">
        <v>16</v>
      </c>
      <c r="E78" s="107" t="s">
        <v>143</v>
      </c>
      <c r="F78" s="141" t="s">
        <v>146</v>
      </c>
      <c r="G78" s="13">
        <v>5</v>
      </c>
      <c r="H78" s="3">
        <v>4</v>
      </c>
      <c r="I78" s="3">
        <v>5</v>
      </c>
      <c r="J78" s="3">
        <v>2</v>
      </c>
      <c r="K78" s="269"/>
      <c r="L78" s="3">
        <v>4</v>
      </c>
      <c r="M78" s="3">
        <v>5</v>
      </c>
      <c r="N78" s="3">
        <v>2</v>
      </c>
      <c r="O78" s="3">
        <v>4</v>
      </c>
      <c r="P78" s="3">
        <v>4</v>
      </c>
      <c r="Q78" s="3">
        <v>5</v>
      </c>
      <c r="R78" s="5">
        <v>4</v>
      </c>
      <c r="S78" s="107">
        <f t="shared" si="12"/>
        <v>44</v>
      </c>
      <c r="T78" s="103">
        <f t="shared" si="13"/>
        <v>4</v>
      </c>
      <c r="U78" s="157">
        <f t="shared" si="11"/>
        <v>10</v>
      </c>
      <c r="V78" s="137"/>
      <c r="AD78" s="246"/>
    </row>
    <row r="79" spans="2:30" s="138" customFormat="1" ht="15" customHeight="1" x14ac:dyDescent="0.2">
      <c r="B79" s="257"/>
      <c r="C79" s="139">
        <v>12</v>
      </c>
      <c r="D79" s="140" t="s">
        <v>16</v>
      </c>
      <c r="E79" s="107" t="s">
        <v>143</v>
      </c>
      <c r="F79" s="141" t="s">
        <v>147</v>
      </c>
      <c r="G79" s="13">
        <v>5</v>
      </c>
      <c r="H79" s="3">
        <v>7</v>
      </c>
      <c r="I79" s="3">
        <v>6</v>
      </c>
      <c r="J79" s="3">
        <v>3</v>
      </c>
      <c r="K79" s="269"/>
      <c r="L79" s="3">
        <v>7</v>
      </c>
      <c r="M79" s="3">
        <v>5</v>
      </c>
      <c r="N79" s="3">
        <v>3</v>
      </c>
      <c r="O79" s="3">
        <v>5</v>
      </c>
      <c r="P79" s="3">
        <v>8</v>
      </c>
      <c r="Q79" s="3">
        <v>6</v>
      </c>
      <c r="R79" s="5">
        <v>7</v>
      </c>
      <c r="S79" s="107">
        <f t="shared" si="12"/>
        <v>62</v>
      </c>
      <c r="T79" s="103">
        <f t="shared" si="13"/>
        <v>5.6363636363636367</v>
      </c>
      <c r="U79" s="157">
        <f t="shared" si="11"/>
        <v>3</v>
      </c>
      <c r="V79" s="137"/>
      <c r="AD79" s="246"/>
    </row>
    <row r="80" spans="2:30" s="138" customFormat="1" ht="15" customHeight="1" x14ac:dyDescent="0.2">
      <c r="B80" s="257"/>
      <c r="C80" s="139">
        <v>13</v>
      </c>
      <c r="D80" s="140" t="s">
        <v>16</v>
      </c>
      <c r="E80" s="107" t="s">
        <v>143</v>
      </c>
      <c r="F80" s="141" t="s">
        <v>148</v>
      </c>
      <c r="G80" s="13">
        <v>6</v>
      </c>
      <c r="H80" s="3">
        <v>4</v>
      </c>
      <c r="I80" s="3">
        <v>5</v>
      </c>
      <c r="J80" s="3">
        <v>4</v>
      </c>
      <c r="K80" s="269"/>
      <c r="L80" s="3">
        <v>8</v>
      </c>
      <c r="M80" s="3">
        <v>5</v>
      </c>
      <c r="N80" s="3">
        <v>7</v>
      </c>
      <c r="O80" s="3">
        <v>5</v>
      </c>
      <c r="P80" s="3">
        <v>7</v>
      </c>
      <c r="Q80" s="3">
        <v>6</v>
      </c>
      <c r="R80" s="4">
        <v>7</v>
      </c>
      <c r="S80" s="107">
        <f t="shared" si="12"/>
        <v>64</v>
      </c>
      <c r="T80" s="103">
        <f t="shared" si="13"/>
        <v>5.8181818181818183</v>
      </c>
      <c r="U80" s="157">
        <f t="shared" si="11"/>
        <v>2</v>
      </c>
      <c r="V80" s="137"/>
      <c r="AD80" s="246"/>
    </row>
    <row r="81" spans="2:30" s="138" customFormat="1" ht="15" customHeight="1" x14ac:dyDescent="0.2">
      <c r="B81" s="257"/>
      <c r="C81" s="139">
        <v>14</v>
      </c>
      <c r="D81" s="140" t="s">
        <v>16</v>
      </c>
      <c r="E81" s="107" t="s">
        <v>149</v>
      </c>
      <c r="F81" s="141" t="s">
        <v>150</v>
      </c>
      <c r="G81" s="13">
        <v>5</v>
      </c>
      <c r="H81" s="3">
        <v>2</v>
      </c>
      <c r="I81" s="3">
        <v>4</v>
      </c>
      <c r="J81" s="3">
        <v>3</v>
      </c>
      <c r="K81" s="269"/>
      <c r="L81" s="3">
        <v>4</v>
      </c>
      <c r="M81" s="3">
        <v>4</v>
      </c>
      <c r="N81" s="3">
        <v>1</v>
      </c>
      <c r="O81" s="3">
        <v>4</v>
      </c>
      <c r="P81" s="3">
        <v>4</v>
      </c>
      <c r="Q81" s="3">
        <v>5</v>
      </c>
      <c r="R81" s="5">
        <v>5</v>
      </c>
      <c r="S81" s="107">
        <f t="shared" si="12"/>
        <v>41</v>
      </c>
      <c r="T81" s="103">
        <f t="shared" si="13"/>
        <v>3.7272727272727271</v>
      </c>
      <c r="U81" s="157">
        <f t="shared" si="11"/>
        <v>11</v>
      </c>
      <c r="V81" s="137"/>
      <c r="AD81" s="246"/>
    </row>
    <row r="82" spans="2:30" s="138" customFormat="1" ht="15" customHeight="1" thickBot="1" x14ac:dyDescent="0.25">
      <c r="B82" s="258"/>
      <c r="C82" s="142">
        <v>15</v>
      </c>
      <c r="D82" s="143" t="s">
        <v>16</v>
      </c>
      <c r="E82" s="158" t="s">
        <v>151</v>
      </c>
      <c r="F82" s="144" t="s">
        <v>152</v>
      </c>
      <c r="G82" s="15">
        <v>4</v>
      </c>
      <c r="H82" s="8">
        <v>2</v>
      </c>
      <c r="I82" s="8">
        <v>7</v>
      </c>
      <c r="J82" s="8">
        <v>3</v>
      </c>
      <c r="K82" s="270"/>
      <c r="L82" s="8">
        <v>7</v>
      </c>
      <c r="M82" s="8">
        <v>5</v>
      </c>
      <c r="N82" s="8">
        <v>2</v>
      </c>
      <c r="O82" s="8">
        <v>5</v>
      </c>
      <c r="P82" s="8">
        <v>3</v>
      </c>
      <c r="Q82" s="8">
        <v>5</v>
      </c>
      <c r="R82" s="10">
        <v>4</v>
      </c>
      <c r="S82" s="107">
        <f t="shared" si="12"/>
        <v>47</v>
      </c>
      <c r="T82" s="103">
        <f t="shared" si="13"/>
        <v>4.2727272727272725</v>
      </c>
      <c r="U82" s="157">
        <f t="shared" si="11"/>
        <v>8</v>
      </c>
      <c r="V82" s="137"/>
      <c r="AD82" s="246"/>
    </row>
    <row r="83" spans="2:30" s="138" customFormat="1" ht="15" customHeight="1" thickBot="1" x14ac:dyDescent="0.25">
      <c r="B83" s="271" t="s">
        <v>43</v>
      </c>
      <c r="C83" s="272"/>
      <c r="D83" s="272"/>
      <c r="E83" s="272"/>
      <c r="F83" s="273"/>
      <c r="G83" s="45">
        <f>SUM(G68:G82)</f>
        <v>70</v>
      </c>
      <c r="H83" s="45">
        <f t="shared" ref="H83:R83" si="14">SUM(H68:H82)</f>
        <v>59</v>
      </c>
      <c r="I83" s="45">
        <f t="shared" si="14"/>
        <v>72</v>
      </c>
      <c r="J83" s="45">
        <f t="shared" si="14"/>
        <v>55</v>
      </c>
      <c r="K83" s="45"/>
      <c r="L83" s="45">
        <f t="shared" si="14"/>
        <v>88</v>
      </c>
      <c r="M83" s="45">
        <f t="shared" si="14"/>
        <v>69</v>
      </c>
      <c r="N83" s="45">
        <f t="shared" si="14"/>
        <v>46</v>
      </c>
      <c r="O83" s="45">
        <f t="shared" si="14"/>
        <v>66</v>
      </c>
      <c r="P83" s="45">
        <f t="shared" si="14"/>
        <v>73</v>
      </c>
      <c r="Q83" s="45">
        <f t="shared" si="14"/>
        <v>72</v>
      </c>
      <c r="R83" s="45">
        <f t="shared" si="14"/>
        <v>71</v>
      </c>
      <c r="S83" s="56"/>
      <c r="T83" s="58"/>
      <c r="U83" s="175"/>
      <c r="V83" s="104">
        <f>SUM(G83:R83)</f>
        <v>741</v>
      </c>
      <c r="W83" s="252" t="s">
        <v>52</v>
      </c>
      <c r="X83" s="252"/>
      <c r="Y83" s="252"/>
      <c r="Z83" s="252"/>
      <c r="AD83" s="246"/>
    </row>
    <row r="84" spans="2:30" s="138" customFormat="1" ht="15" customHeight="1" x14ac:dyDescent="0.2">
      <c r="B84" s="256"/>
      <c r="C84" s="145">
        <v>1</v>
      </c>
      <c r="D84" s="146" t="s">
        <v>15</v>
      </c>
      <c r="E84" s="147" t="s">
        <v>325</v>
      </c>
      <c r="F84" s="148" t="s">
        <v>249</v>
      </c>
      <c r="G84" s="11">
        <v>3</v>
      </c>
      <c r="H84" s="1">
        <v>2</v>
      </c>
      <c r="I84" s="1">
        <v>7</v>
      </c>
      <c r="J84" s="1">
        <v>5</v>
      </c>
      <c r="K84" s="1">
        <v>5</v>
      </c>
      <c r="L84" s="265"/>
      <c r="M84" s="1">
        <v>5</v>
      </c>
      <c r="N84" s="1">
        <v>1</v>
      </c>
      <c r="O84" s="1">
        <v>5</v>
      </c>
      <c r="P84" s="24">
        <v>2</v>
      </c>
      <c r="Q84" s="1">
        <v>6</v>
      </c>
      <c r="R84" s="25">
        <v>4</v>
      </c>
      <c r="S84" s="108">
        <f t="shared" si="12"/>
        <v>45</v>
      </c>
      <c r="T84" s="100">
        <f t="shared" si="13"/>
        <v>4.0909090909090908</v>
      </c>
      <c r="U84" s="160">
        <f t="shared" ref="U84:U98" si="15">RANK(S84,$S$84:$S$98)</f>
        <v>7</v>
      </c>
      <c r="V84" s="137"/>
      <c r="AD84" s="246"/>
    </row>
    <row r="85" spans="2:30" s="138" customFormat="1" ht="15" customHeight="1" x14ac:dyDescent="0.2">
      <c r="B85" s="257"/>
      <c r="C85" s="150">
        <v>2</v>
      </c>
      <c r="D85" s="151" t="s">
        <v>15</v>
      </c>
      <c r="E85" s="108" t="s">
        <v>325</v>
      </c>
      <c r="F85" s="106" t="s">
        <v>250</v>
      </c>
      <c r="G85" s="13">
        <v>5</v>
      </c>
      <c r="H85" s="3">
        <v>2</v>
      </c>
      <c r="I85" s="3">
        <v>8</v>
      </c>
      <c r="J85" s="3">
        <v>6</v>
      </c>
      <c r="K85" s="3">
        <v>4</v>
      </c>
      <c r="L85" s="266"/>
      <c r="M85" s="6">
        <v>6</v>
      </c>
      <c r="N85" s="3">
        <v>6</v>
      </c>
      <c r="O85" s="3">
        <v>6</v>
      </c>
      <c r="P85" s="14">
        <v>6</v>
      </c>
      <c r="Q85" s="3">
        <v>6</v>
      </c>
      <c r="R85" s="5">
        <v>5</v>
      </c>
      <c r="S85" s="108">
        <f t="shared" si="12"/>
        <v>60</v>
      </c>
      <c r="T85" s="100">
        <f t="shared" si="13"/>
        <v>5.4545454545454541</v>
      </c>
      <c r="U85" s="160">
        <f t="shared" si="15"/>
        <v>2</v>
      </c>
      <c r="V85" s="137"/>
      <c r="AD85" s="246"/>
    </row>
    <row r="86" spans="2:30" s="138" customFormat="1" ht="15" customHeight="1" x14ac:dyDescent="0.2">
      <c r="B86" s="257"/>
      <c r="C86" s="150">
        <v>3</v>
      </c>
      <c r="D86" s="151" t="s">
        <v>15</v>
      </c>
      <c r="E86" s="108" t="s">
        <v>326</v>
      </c>
      <c r="F86" s="106" t="s">
        <v>251</v>
      </c>
      <c r="G86" s="13">
        <v>5</v>
      </c>
      <c r="H86" s="3">
        <v>4</v>
      </c>
      <c r="I86" s="3">
        <v>7</v>
      </c>
      <c r="J86" s="3">
        <v>6</v>
      </c>
      <c r="K86" s="3">
        <v>4</v>
      </c>
      <c r="L86" s="266"/>
      <c r="M86" s="3">
        <v>6</v>
      </c>
      <c r="N86" s="3">
        <v>5</v>
      </c>
      <c r="O86" s="3">
        <v>5</v>
      </c>
      <c r="P86" s="14">
        <v>6</v>
      </c>
      <c r="Q86" s="3">
        <v>5</v>
      </c>
      <c r="R86" s="5">
        <v>7</v>
      </c>
      <c r="S86" s="108">
        <f t="shared" si="12"/>
        <v>60</v>
      </c>
      <c r="T86" s="100">
        <f t="shared" si="13"/>
        <v>5.4545454545454541</v>
      </c>
      <c r="U86" s="160">
        <f t="shared" si="15"/>
        <v>2</v>
      </c>
      <c r="V86" s="137"/>
      <c r="AD86" s="246"/>
    </row>
    <row r="87" spans="2:30" s="138" customFormat="1" ht="15" customHeight="1" x14ac:dyDescent="0.2">
      <c r="B87" s="257"/>
      <c r="C87" s="150">
        <v>4</v>
      </c>
      <c r="D87" s="151" t="s">
        <v>15</v>
      </c>
      <c r="E87" s="108" t="s">
        <v>326</v>
      </c>
      <c r="F87" s="106" t="s">
        <v>252</v>
      </c>
      <c r="G87" s="13">
        <v>4</v>
      </c>
      <c r="H87" s="3">
        <v>5</v>
      </c>
      <c r="I87" s="6">
        <v>5</v>
      </c>
      <c r="J87" s="3">
        <v>3</v>
      </c>
      <c r="K87" s="3">
        <v>4</v>
      </c>
      <c r="L87" s="266"/>
      <c r="M87" s="3">
        <v>4</v>
      </c>
      <c r="N87" s="3">
        <v>3</v>
      </c>
      <c r="O87" s="3">
        <v>4</v>
      </c>
      <c r="P87" s="14">
        <v>4</v>
      </c>
      <c r="Q87" s="3">
        <v>4</v>
      </c>
      <c r="R87" s="5">
        <v>5</v>
      </c>
      <c r="S87" s="108">
        <f t="shared" si="12"/>
        <v>45</v>
      </c>
      <c r="T87" s="100">
        <f t="shared" si="13"/>
        <v>4.0909090909090908</v>
      </c>
      <c r="U87" s="160">
        <f t="shared" si="15"/>
        <v>7</v>
      </c>
      <c r="V87" s="137"/>
      <c r="AD87" s="246"/>
    </row>
    <row r="88" spans="2:30" s="138" customFormat="1" ht="15" customHeight="1" x14ac:dyDescent="0.2">
      <c r="B88" s="257"/>
      <c r="C88" s="150">
        <v>5</v>
      </c>
      <c r="D88" s="151" t="s">
        <v>15</v>
      </c>
      <c r="E88" s="108" t="s">
        <v>327</v>
      </c>
      <c r="F88" s="106" t="s">
        <v>253</v>
      </c>
      <c r="G88" s="13">
        <v>6</v>
      </c>
      <c r="H88" s="3">
        <v>4</v>
      </c>
      <c r="I88" s="6">
        <v>5</v>
      </c>
      <c r="J88" s="3">
        <v>5</v>
      </c>
      <c r="K88" s="3">
        <v>5</v>
      </c>
      <c r="L88" s="266"/>
      <c r="M88" s="3">
        <v>6</v>
      </c>
      <c r="N88" s="3">
        <v>6</v>
      </c>
      <c r="O88" s="3">
        <v>4</v>
      </c>
      <c r="P88" s="14">
        <v>6</v>
      </c>
      <c r="Q88" s="3">
        <v>4</v>
      </c>
      <c r="R88" s="5">
        <v>5</v>
      </c>
      <c r="S88" s="108">
        <f t="shared" si="12"/>
        <v>56</v>
      </c>
      <c r="T88" s="100">
        <f t="shared" si="13"/>
        <v>5.0909090909090908</v>
      </c>
      <c r="U88" s="160">
        <f t="shared" si="15"/>
        <v>5</v>
      </c>
      <c r="V88" s="137"/>
      <c r="AD88" s="246"/>
    </row>
    <row r="89" spans="2:30" s="138" customFormat="1" ht="15" customHeight="1" x14ac:dyDescent="0.2">
      <c r="B89" s="257"/>
      <c r="C89" s="150">
        <v>6</v>
      </c>
      <c r="D89" s="151" t="s">
        <v>15</v>
      </c>
      <c r="E89" s="108" t="s">
        <v>328</v>
      </c>
      <c r="F89" s="106" t="s">
        <v>254</v>
      </c>
      <c r="G89" s="13">
        <v>3</v>
      </c>
      <c r="H89" s="3">
        <v>5</v>
      </c>
      <c r="I89" s="3">
        <v>5</v>
      </c>
      <c r="J89" s="3">
        <v>3</v>
      </c>
      <c r="K89" s="3">
        <v>3</v>
      </c>
      <c r="L89" s="266"/>
      <c r="M89" s="3">
        <v>4</v>
      </c>
      <c r="N89" s="3">
        <v>2</v>
      </c>
      <c r="O89" s="3">
        <v>4</v>
      </c>
      <c r="P89" s="14">
        <v>5</v>
      </c>
      <c r="Q89" s="3">
        <v>4</v>
      </c>
      <c r="R89" s="5">
        <v>4</v>
      </c>
      <c r="S89" s="108">
        <f t="shared" si="12"/>
        <v>42</v>
      </c>
      <c r="T89" s="100">
        <f t="shared" si="13"/>
        <v>3.8181818181818183</v>
      </c>
      <c r="U89" s="160">
        <f t="shared" si="15"/>
        <v>10</v>
      </c>
      <c r="V89" s="137"/>
      <c r="AD89" s="246"/>
    </row>
    <row r="90" spans="2:30" s="138" customFormat="1" ht="15" customHeight="1" x14ac:dyDescent="0.2">
      <c r="B90" s="257"/>
      <c r="C90" s="150">
        <v>7</v>
      </c>
      <c r="D90" s="151" t="s">
        <v>15</v>
      </c>
      <c r="E90" s="108" t="s">
        <v>328</v>
      </c>
      <c r="F90" s="106" t="s">
        <v>255</v>
      </c>
      <c r="G90" s="13">
        <v>4</v>
      </c>
      <c r="H90" s="3">
        <v>7</v>
      </c>
      <c r="I90" s="3">
        <v>4</v>
      </c>
      <c r="J90" s="3">
        <v>2</v>
      </c>
      <c r="K90" s="3">
        <v>3</v>
      </c>
      <c r="L90" s="266"/>
      <c r="M90" s="3">
        <v>4</v>
      </c>
      <c r="N90" s="3">
        <v>3</v>
      </c>
      <c r="O90" s="3">
        <v>4</v>
      </c>
      <c r="P90" s="14">
        <v>3</v>
      </c>
      <c r="Q90" s="3">
        <v>4</v>
      </c>
      <c r="R90" s="5">
        <v>4</v>
      </c>
      <c r="S90" s="108">
        <f t="shared" si="12"/>
        <v>42</v>
      </c>
      <c r="T90" s="100">
        <f t="shared" si="13"/>
        <v>3.8181818181818183</v>
      </c>
      <c r="U90" s="160">
        <f t="shared" si="15"/>
        <v>10</v>
      </c>
      <c r="V90" s="137"/>
      <c r="AD90" s="246"/>
    </row>
    <row r="91" spans="2:30" s="138" customFormat="1" ht="15" customHeight="1" x14ac:dyDescent="0.2">
      <c r="B91" s="257"/>
      <c r="C91" s="150">
        <v>8</v>
      </c>
      <c r="D91" s="151" t="s">
        <v>15</v>
      </c>
      <c r="E91" s="108" t="s">
        <v>329</v>
      </c>
      <c r="F91" s="106" t="s">
        <v>256</v>
      </c>
      <c r="G91" s="13">
        <v>4</v>
      </c>
      <c r="H91" s="3">
        <v>2</v>
      </c>
      <c r="I91" s="3">
        <v>4</v>
      </c>
      <c r="J91" s="3">
        <v>4</v>
      </c>
      <c r="K91" s="3">
        <v>3</v>
      </c>
      <c r="L91" s="266"/>
      <c r="M91" s="3">
        <v>3</v>
      </c>
      <c r="N91" s="3">
        <v>3</v>
      </c>
      <c r="O91" s="3">
        <v>4</v>
      </c>
      <c r="P91" s="26">
        <v>4</v>
      </c>
      <c r="Q91" s="3">
        <v>3</v>
      </c>
      <c r="R91" s="4">
        <v>6</v>
      </c>
      <c r="S91" s="108">
        <f t="shared" si="12"/>
        <v>40</v>
      </c>
      <c r="T91" s="100">
        <f t="shared" si="13"/>
        <v>3.6363636363636362</v>
      </c>
      <c r="U91" s="160">
        <f t="shared" si="15"/>
        <v>13</v>
      </c>
      <c r="V91" s="137"/>
      <c r="AD91" s="246"/>
    </row>
    <row r="92" spans="2:30" s="138" customFormat="1" ht="15" customHeight="1" x14ac:dyDescent="0.2">
      <c r="B92" s="257"/>
      <c r="C92" s="150">
        <v>9</v>
      </c>
      <c r="D92" s="151" t="s">
        <v>15</v>
      </c>
      <c r="E92" s="108" t="s">
        <v>330</v>
      </c>
      <c r="F92" s="106" t="s">
        <v>257</v>
      </c>
      <c r="G92" s="13">
        <v>3</v>
      </c>
      <c r="H92" s="3">
        <v>6</v>
      </c>
      <c r="I92" s="6">
        <v>5</v>
      </c>
      <c r="J92" s="3">
        <v>2</v>
      </c>
      <c r="K92" s="3">
        <v>3</v>
      </c>
      <c r="L92" s="266"/>
      <c r="M92" s="3">
        <v>3</v>
      </c>
      <c r="N92" s="3">
        <v>1</v>
      </c>
      <c r="O92" s="3">
        <v>4</v>
      </c>
      <c r="P92" s="14">
        <v>2</v>
      </c>
      <c r="Q92" s="3">
        <v>4</v>
      </c>
      <c r="R92" s="5">
        <v>5</v>
      </c>
      <c r="S92" s="108">
        <f t="shared" si="12"/>
        <v>38</v>
      </c>
      <c r="T92" s="100">
        <f t="shared" si="13"/>
        <v>3.4545454545454546</v>
      </c>
      <c r="U92" s="160">
        <f t="shared" si="15"/>
        <v>14</v>
      </c>
      <c r="V92" s="137"/>
      <c r="AD92" s="246"/>
    </row>
    <row r="93" spans="2:30" s="138" customFormat="1" ht="15" customHeight="1" x14ac:dyDescent="0.2">
      <c r="B93" s="257"/>
      <c r="C93" s="150">
        <v>10</v>
      </c>
      <c r="D93" s="151" t="s">
        <v>15</v>
      </c>
      <c r="E93" s="108" t="s">
        <v>331</v>
      </c>
      <c r="F93" s="106" t="s">
        <v>258</v>
      </c>
      <c r="G93" s="13">
        <v>3</v>
      </c>
      <c r="H93" s="3">
        <v>4</v>
      </c>
      <c r="I93" s="3">
        <v>6</v>
      </c>
      <c r="J93" s="3">
        <v>3</v>
      </c>
      <c r="K93" s="3">
        <v>3</v>
      </c>
      <c r="L93" s="266"/>
      <c r="M93" s="3">
        <v>3</v>
      </c>
      <c r="N93" s="3">
        <v>2</v>
      </c>
      <c r="O93" s="3">
        <v>4</v>
      </c>
      <c r="P93" s="14">
        <v>2</v>
      </c>
      <c r="Q93" s="3">
        <v>4</v>
      </c>
      <c r="R93" s="5">
        <v>4</v>
      </c>
      <c r="S93" s="108">
        <f t="shared" si="12"/>
        <v>38</v>
      </c>
      <c r="T93" s="100">
        <f t="shared" si="13"/>
        <v>3.4545454545454546</v>
      </c>
      <c r="U93" s="160">
        <f t="shared" si="15"/>
        <v>14</v>
      </c>
      <c r="V93" s="137"/>
      <c r="AD93" s="246"/>
    </row>
    <row r="94" spans="2:30" s="138" customFormat="1" ht="15" customHeight="1" x14ac:dyDescent="0.2">
      <c r="B94" s="257"/>
      <c r="C94" s="150">
        <v>11</v>
      </c>
      <c r="D94" s="151" t="s">
        <v>15</v>
      </c>
      <c r="E94" s="108" t="s">
        <v>331</v>
      </c>
      <c r="F94" s="106" t="s">
        <v>259</v>
      </c>
      <c r="G94" s="13">
        <v>7</v>
      </c>
      <c r="H94" s="3">
        <v>4</v>
      </c>
      <c r="I94" s="3">
        <v>7</v>
      </c>
      <c r="J94" s="3">
        <v>6</v>
      </c>
      <c r="K94" s="3">
        <v>5</v>
      </c>
      <c r="L94" s="266"/>
      <c r="M94" s="3">
        <v>5</v>
      </c>
      <c r="N94" s="3">
        <v>2</v>
      </c>
      <c r="O94" s="3">
        <v>4</v>
      </c>
      <c r="P94" s="14">
        <v>7</v>
      </c>
      <c r="Q94" s="3">
        <v>4</v>
      </c>
      <c r="R94" s="5">
        <v>7</v>
      </c>
      <c r="S94" s="108">
        <f t="shared" si="12"/>
        <v>58</v>
      </c>
      <c r="T94" s="100">
        <f t="shared" si="13"/>
        <v>5.2727272727272725</v>
      </c>
      <c r="U94" s="160">
        <f t="shared" si="15"/>
        <v>4</v>
      </c>
      <c r="V94" s="137"/>
      <c r="AD94" s="246"/>
    </row>
    <row r="95" spans="2:30" s="138" customFormat="1" ht="15" customHeight="1" x14ac:dyDescent="0.2">
      <c r="B95" s="257"/>
      <c r="C95" s="150">
        <v>12</v>
      </c>
      <c r="D95" s="151" t="s">
        <v>15</v>
      </c>
      <c r="E95" s="108" t="s">
        <v>332</v>
      </c>
      <c r="F95" s="106" t="s">
        <v>260</v>
      </c>
      <c r="G95" s="13">
        <v>5</v>
      </c>
      <c r="H95" s="3">
        <v>3</v>
      </c>
      <c r="I95" s="3">
        <v>4</v>
      </c>
      <c r="J95" s="3">
        <v>3</v>
      </c>
      <c r="K95" s="3">
        <v>5</v>
      </c>
      <c r="L95" s="266"/>
      <c r="M95" s="3">
        <v>6</v>
      </c>
      <c r="N95" s="3">
        <v>3</v>
      </c>
      <c r="O95" s="3">
        <v>4</v>
      </c>
      <c r="P95" s="14">
        <v>4</v>
      </c>
      <c r="Q95" s="3">
        <v>5</v>
      </c>
      <c r="R95" s="5">
        <v>6</v>
      </c>
      <c r="S95" s="108">
        <f t="shared" si="12"/>
        <v>48</v>
      </c>
      <c r="T95" s="100">
        <f t="shared" si="13"/>
        <v>4.3636363636363633</v>
      </c>
      <c r="U95" s="160">
        <f t="shared" si="15"/>
        <v>6</v>
      </c>
      <c r="V95" s="137"/>
      <c r="AD95" s="246"/>
    </row>
    <row r="96" spans="2:30" s="138" customFormat="1" ht="15" customHeight="1" x14ac:dyDescent="0.2">
      <c r="B96" s="257"/>
      <c r="C96" s="150">
        <v>13</v>
      </c>
      <c r="D96" s="151" t="s">
        <v>15</v>
      </c>
      <c r="E96" s="108" t="s">
        <v>332</v>
      </c>
      <c r="F96" s="106" t="s">
        <v>261</v>
      </c>
      <c r="G96" s="13">
        <v>7</v>
      </c>
      <c r="H96" s="3">
        <v>3</v>
      </c>
      <c r="I96" s="3">
        <v>6</v>
      </c>
      <c r="J96" s="3">
        <v>6</v>
      </c>
      <c r="K96" s="3">
        <v>4</v>
      </c>
      <c r="L96" s="266"/>
      <c r="M96" s="3">
        <v>7</v>
      </c>
      <c r="N96" s="3">
        <v>6</v>
      </c>
      <c r="O96" s="3">
        <v>5</v>
      </c>
      <c r="P96" s="14">
        <v>7</v>
      </c>
      <c r="Q96" s="3">
        <v>5</v>
      </c>
      <c r="R96" s="5">
        <v>8</v>
      </c>
      <c r="S96" s="108">
        <f t="shared" si="12"/>
        <v>64</v>
      </c>
      <c r="T96" s="100">
        <f t="shared" si="13"/>
        <v>5.8181818181818183</v>
      </c>
      <c r="U96" s="160">
        <f t="shared" si="15"/>
        <v>1</v>
      </c>
      <c r="V96" s="137"/>
      <c r="AD96" s="246"/>
    </row>
    <row r="97" spans="2:30" s="138" customFormat="1" ht="15" customHeight="1" x14ac:dyDescent="0.2">
      <c r="B97" s="257"/>
      <c r="C97" s="150">
        <v>14</v>
      </c>
      <c r="D97" s="151" t="s">
        <v>15</v>
      </c>
      <c r="E97" s="108" t="s">
        <v>327</v>
      </c>
      <c r="F97" s="106" t="s">
        <v>262</v>
      </c>
      <c r="G97" s="13">
        <v>4</v>
      </c>
      <c r="H97" s="3">
        <v>2</v>
      </c>
      <c r="I97" s="3">
        <v>6</v>
      </c>
      <c r="J97" s="3">
        <v>2</v>
      </c>
      <c r="K97" s="3">
        <v>3</v>
      </c>
      <c r="L97" s="266"/>
      <c r="M97" s="3">
        <v>3</v>
      </c>
      <c r="N97" s="3">
        <v>2</v>
      </c>
      <c r="O97" s="3">
        <v>4</v>
      </c>
      <c r="P97" s="14">
        <v>5</v>
      </c>
      <c r="Q97" s="3">
        <v>5</v>
      </c>
      <c r="R97" s="4">
        <v>5</v>
      </c>
      <c r="S97" s="108">
        <f t="shared" si="12"/>
        <v>41</v>
      </c>
      <c r="T97" s="100">
        <f t="shared" si="13"/>
        <v>3.7272727272727271</v>
      </c>
      <c r="U97" s="160">
        <f t="shared" si="15"/>
        <v>12</v>
      </c>
      <c r="V97" s="137"/>
      <c r="AD97" s="246"/>
    </row>
    <row r="98" spans="2:30" s="138" customFormat="1" ht="15" customHeight="1" thickBot="1" x14ac:dyDescent="0.25">
      <c r="B98" s="258"/>
      <c r="C98" s="152">
        <v>15</v>
      </c>
      <c r="D98" s="153" t="s">
        <v>15</v>
      </c>
      <c r="E98" s="154" t="s">
        <v>329</v>
      </c>
      <c r="F98" s="155" t="s">
        <v>263</v>
      </c>
      <c r="G98" s="15">
        <v>4</v>
      </c>
      <c r="H98" s="8">
        <v>3</v>
      </c>
      <c r="I98" s="8">
        <v>5</v>
      </c>
      <c r="J98" s="8">
        <v>4</v>
      </c>
      <c r="K98" s="8">
        <v>4</v>
      </c>
      <c r="L98" s="267"/>
      <c r="M98" s="8">
        <v>4</v>
      </c>
      <c r="N98" s="8">
        <v>4</v>
      </c>
      <c r="O98" s="8">
        <v>4</v>
      </c>
      <c r="P98" s="16">
        <v>3</v>
      </c>
      <c r="Q98" s="8">
        <v>5</v>
      </c>
      <c r="R98" s="10">
        <v>4</v>
      </c>
      <c r="S98" s="108">
        <f t="shared" si="12"/>
        <v>44</v>
      </c>
      <c r="T98" s="100">
        <f t="shared" si="13"/>
        <v>4</v>
      </c>
      <c r="U98" s="160">
        <f t="shared" si="15"/>
        <v>9</v>
      </c>
      <c r="V98" s="137"/>
      <c r="AD98" s="246"/>
    </row>
    <row r="99" spans="2:30" s="138" customFormat="1" ht="15" customHeight="1" thickBot="1" x14ac:dyDescent="0.25">
      <c r="B99" s="271" t="s">
        <v>37</v>
      </c>
      <c r="C99" s="272"/>
      <c r="D99" s="272"/>
      <c r="E99" s="272"/>
      <c r="F99" s="273"/>
      <c r="G99" s="45">
        <f>SUM(G84:G98)</f>
        <v>67</v>
      </c>
      <c r="H99" s="45">
        <f t="shared" ref="H99:R99" si="16">SUM(H84:H98)</f>
        <v>56</v>
      </c>
      <c r="I99" s="45">
        <f t="shared" si="16"/>
        <v>84</v>
      </c>
      <c r="J99" s="45">
        <f t="shared" si="16"/>
        <v>60</v>
      </c>
      <c r="K99" s="45">
        <f t="shared" si="16"/>
        <v>58</v>
      </c>
      <c r="L99" s="45"/>
      <c r="M99" s="45">
        <f t="shared" si="16"/>
        <v>69</v>
      </c>
      <c r="N99" s="45">
        <f t="shared" si="16"/>
        <v>49</v>
      </c>
      <c r="O99" s="45">
        <f t="shared" si="16"/>
        <v>65</v>
      </c>
      <c r="P99" s="45">
        <f t="shared" si="16"/>
        <v>66</v>
      </c>
      <c r="Q99" s="45">
        <f t="shared" si="16"/>
        <v>68</v>
      </c>
      <c r="R99" s="45">
        <f t="shared" si="16"/>
        <v>79</v>
      </c>
      <c r="S99" s="59"/>
      <c r="T99" s="58"/>
      <c r="U99" s="175"/>
      <c r="V99" s="104">
        <f>SUM(G99:R99)</f>
        <v>721</v>
      </c>
      <c r="W99" s="252" t="s">
        <v>52</v>
      </c>
      <c r="X99" s="252"/>
      <c r="Y99" s="252"/>
      <c r="Z99" s="252"/>
      <c r="AD99" s="246"/>
    </row>
    <row r="100" spans="2:30" s="138" customFormat="1" ht="15" customHeight="1" x14ac:dyDescent="0.2">
      <c r="B100" s="256"/>
      <c r="C100" s="132">
        <v>1</v>
      </c>
      <c r="D100" s="133" t="s">
        <v>18</v>
      </c>
      <c r="E100" s="156" t="s">
        <v>264</v>
      </c>
      <c r="F100" s="135" t="s">
        <v>333</v>
      </c>
      <c r="G100" s="11">
        <v>5</v>
      </c>
      <c r="H100" s="1">
        <v>3</v>
      </c>
      <c r="I100" s="1">
        <v>4</v>
      </c>
      <c r="J100" s="1">
        <v>2</v>
      </c>
      <c r="K100" s="12">
        <v>2</v>
      </c>
      <c r="L100" s="1">
        <v>3</v>
      </c>
      <c r="M100" s="268"/>
      <c r="N100" s="1">
        <v>3</v>
      </c>
      <c r="O100" s="1">
        <v>4</v>
      </c>
      <c r="P100" s="1">
        <v>2</v>
      </c>
      <c r="Q100" s="12">
        <v>3</v>
      </c>
      <c r="R100" s="2">
        <v>4</v>
      </c>
      <c r="S100" s="107">
        <f t="shared" si="12"/>
        <v>35</v>
      </c>
      <c r="T100" s="103">
        <f t="shared" si="13"/>
        <v>3.1818181818181817</v>
      </c>
      <c r="U100" s="157">
        <f t="shared" ref="U100:U114" si="17">RANK(S100,$S$100:$S$114)</f>
        <v>9</v>
      </c>
      <c r="V100" s="137"/>
      <c r="AD100" s="246"/>
    </row>
    <row r="101" spans="2:30" s="138" customFormat="1" ht="15" customHeight="1" x14ac:dyDescent="0.2">
      <c r="B101" s="257"/>
      <c r="C101" s="139">
        <v>2</v>
      </c>
      <c r="D101" s="140" t="s">
        <v>18</v>
      </c>
      <c r="E101" s="107" t="s">
        <v>264</v>
      </c>
      <c r="F101" s="141" t="s">
        <v>334</v>
      </c>
      <c r="G101" s="13">
        <v>4</v>
      </c>
      <c r="H101" s="3">
        <v>6</v>
      </c>
      <c r="I101" s="6">
        <v>4</v>
      </c>
      <c r="J101" s="3">
        <v>3</v>
      </c>
      <c r="K101" s="14">
        <v>2</v>
      </c>
      <c r="L101" s="3">
        <v>3</v>
      </c>
      <c r="M101" s="269"/>
      <c r="N101" s="3">
        <v>3</v>
      </c>
      <c r="O101" s="3">
        <v>4</v>
      </c>
      <c r="P101" s="3">
        <v>4</v>
      </c>
      <c r="Q101" s="14">
        <v>5</v>
      </c>
      <c r="R101" s="5">
        <v>5</v>
      </c>
      <c r="S101" s="107">
        <f t="shared" si="12"/>
        <v>43</v>
      </c>
      <c r="T101" s="103">
        <f t="shared" si="13"/>
        <v>3.9090909090909092</v>
      </c>
      <c r="U101" s="157">
        <f t="shared" si="17"/>
        <v>7</v>
      </c>
      <c r="V101" s="137"/>
      <c r="AD101" s="246"/>
    </row>
    <row r="102" spans="2:30" s="138" customFormat="1" ht="15" customHeight="1" x14ac:dyDescent="0.2">
      <c r="B102" s="257"/>
      <c r="C102" s="139">
        <v>3</v>
      </c>
      <c r="D102" s="140" t="s">
        <v>18</v>
      </c>
      <c r="E102" s="107" t="s">
        <v>264</v>
      </c>
      <c r="F102" s="141" t="s">
        <v>335</v>
      </c>
      <c r="G102" s="13">
        <v>5</v>
      </c>
      <c r="H102" s="3">
        <v>3</v>
      </c>
      <c r="I102" s="3">
        <v>5</v>
      </c>
      <c r="J102" s="3">
        <v>2</v>
      </c>
      <c r="K102" s="14">
        <v>3</v>
      </c>
      <c r="L102" s="3">
        <v>2</v>
      </c>
      <c r="M102" s="269"/>
      <c r="N102" s="3">
        <v>4</v>
      </c>
      <c r="O102" s="3">
        <v>4</v>
      </c>
      <c r="P102" s="3">
        <v>6</v>
      </c>
      <c r="Q102" s="14">
        <v>4</v>
      </c>
      <c r="R102" s="5">
        <v>6</v>
      </c>
      <c r="S102" s="107">
        <f t="shared" si="12"/>
        <v>44</v>
      </c>
      <c r="T102" s="103">
        <f t="shared" si="13"/>
        <v>4</v>
      </c>
      <c r="U102" s="157">
        <f t="shared" si="17"/>
        <v>5</v>
      </c>
      <c r="V102" s="137"/>
      <c r="AD102" s="246"/>
    </row>
    <row r="103" spans="2:30" s="138" customFormat="1" ht="15" customHeight="1" x14ac:dyDescent="0.2">
      <c r="B103" s="257"/>
      <c r="C103" s="139">
        <v>4</v>
      </c>
      <c r="D103" s="140" t="s">
        <v>18</v>
      </c>
      <c r="E103" s="107" t="s">
        <v>264</v>
      </c>
      <c r="F103" s="141" t="s">
        <v>336</v>
      </c>
      <c r="G103" s="13">
        <v>5</v>
      </c>
      <c r="H103" s="3">
        <v>3</v>
      </c>
      <c r="I103" s="6">
        <v>5</v>
      </c>
      <c r="J103" s="3">
        <v>3</v>
      </c>
      <c r="K103" s="14">
        <v>4</v>
      </c>
      <c r="L103" s="3">
        <v>4</v>
      </c>
      <c r="M103" s="269"/>
      <c r="N103" s="3">
        <v>6</v>
      </c>
      <c r="O103" s="3">
        <v>4</v>
      </c>
      <c r="P103" s="3">
        <v>6</v>
      </c>
      <c r="Q103" s="14">
        <v>4</v>
      </c>
      <c r="R103" s="5">
        <v>5</v>
      </c>
      <c r="S103" s="107">
        <f t="shared" si="12"/>
        <v>49</v>
      </c>
      <c r="T103" s="103">
        <f t="shared" si="13"/>
        <v>4.4545454545454541</v>
      </c>
      <c r="U103" s="157">
        <f t="shared" si="17"/>
        <v>3</v>
      </c>
      <c r="V103" s="137"/>
      <c r="AD103" s="246"/>
    </row>
    <row r="104" spans="2:30" s="138" customFormat="1" ht="15" customHeight="1" x14ac:dyDescent="0.2">
      <c r="B104" s="257"/>
      <c r="C104" s="139">
        <v>5</v>
      </c>
      <c r="D104" s="140" t="s">
        <v>18</v>
      </c>
      <c r="E104" s="107" t="s">
        <v>265</v>
      </c>
      <c r="F104" s="141" t="s">
        <v>337</v>
      </c>
      <c r="G104" s="13">
        <v>4</v>
      </c>
      <c r="H104" s="3">
        <v>1</v>
      </c>
      <c r="I104" s="3">
        <v>4</v>
      </c>
      <c r="J104" s="3">
        <v>3</v>
      </c>
      <c r="K104" s="14">
        <v>4</v>
      </c>
      <c r="L104" s="3">
        <v>2</v>
      </c>
      <c r="M104" s="269"/>
      <c r="N104" s="3">
        <v>2</v>
      </c>
      <c r="O104" s="3">
        <v>4</v>
      </c>
      <c r="P104" s="3">
        <v>1</v>
      </c>
      <c r="Q104" s="14">
        <v>3</v>
      </c>
      <c r="R104" s="5">
        <v>3</v>
      </c>
      <c r="S104" s="107">
        <f t="shared" si="12"/>
        <v>31</v>
      </c>
      <c r="T104" s="103">
        <f t="shared" si="13"/>
        <v>2.8181818181818183</v>
      </c>
      <c r="U104" s="157">
        <f t="shared" si="17"/>
        <v>13</v>
      </c>
      <c r="V104" s="137"/>
      <c r="AD104" s="246"/>
    </row>
    <row r="105" spans="2:30" s="138" customFormat="1" ht="15" customHeight="1" x14ac:dyDescent="0.2">
      <c r="B105" s="257"/>
      <c r="C105" s="139">
        <v>6</v>
      </c>
      <c r="D105" s="140" t="s">
        <v>18</v>
      </c>
      <c r="E105" s="107" t="s">
        <v>266</v>
      </c>
      <c r="F105" s="141" t="s">
        <v>338</v>
      </c>
      <c r="G105" s="13">
        <v>7</v>
      </c>
      <c r="H105" s="3">
        <v>6</v>
      </c>
      <c r="I105" s="6">
        <v>6</v>
      </c>
      <c r="J105" s="3">
        <v>5</v>
      </c>
      <c r="K105" s="14">
        <v>5</v>
      </c>
      <c r="L105" s="3">
        <v>4</v>
      </c>
      <c r="M105" s="269"/>
      <c r="N105" s="3">
        <v>7</v>
      </c>
      <c r="O105" s="3">
        <v>5</v>
      </c>
      <c r="P105" s="3">
        <v>6</v>
      </c>
      <c r="Q105" s="14">
        <v>5</v>
      </c>
      <c r="R105" s="5">
        <v>4</v>
      </c>
      <c r="S105" s="107">
        <f t="shared" si="12"/>
        <v>60</v>
      </c>
      <c r="T105" s="103">
        <f t="shared" si="13"/>
        <v>5.4545454545454541</v>
      </c>
      <c r="U105" s="157">
        <f t="shared" si="17"/>
        <v>1</v>
      </c>
      <c r="V105" s="137"/>
      <c r="AD105" s="246"/>
    </row>
    <row r="106" spans="2:30" s="138" customFormat="1" ht="15" customHeight="1" x14ac:dyDescent="0.2">
      <c r="B106" s="257"/>
      <c r="C106" s="139">
        <v>7</v>
      </c>
      <c r="D106" s="140" t="s">
        <v>18</v>
      </c>
      <c r="E106" s="107" t="s">
        <v>267</v>
      </c>
      <c r="F106" s="141" t="s">
        <v>339</v>
      </c>
      <c r="G106" s="13">
        <v>4</v>
      </c>
      <c r="H106" s="3">
        <v>3</v>
      </c>
      <c r="I106" s="3">
        <v>4</v>
      </c>
      <c r="J106" s="3">
        <v>4</v>
      </c>
      <c r="K106" s="14">
        <v>5</v>
      </c>
      <c r="L106" s="3">
        <v>3</v>
      </c>
      <c r="M106" s="269"/>
      <c r="N106" s="3">
        <v>4</v>
      </c>
      <c r="O106" s="3">
        <v>4</v>
      </c>
      <c r="P106" s="3">
        <v>4</v>
      </c>
      <c r="Q106" s="14">
        <v>6</v>
      </c>
      <c r="R106" s="5">
        <v>6</v>
      </c>
      <c r="S106" s="107">
        <f t="shared" ref="S106:S139" si="18">SUM(G106:R106)</f>
        <v>47</v>
      </c>
      <c r="T106" s="103">
        <f t="shared" si="13"/>
        <v>4.2727272727272725</v>
      </c>
      <c r="U106" s="157">
        <f t="shared" si="17"/>
        <v>4</v>
      </c>
      <c r="V106" s="137"/>
      <c r="AD106" s="246"/>
    </row>
    <row r="107" spans="2:30" s="138" customFormat="1" ht="15" customHeight="1" x14ac:dyDescent="0.2">
      <c r="B107" s="257"/>
      <c r="C107" s="139">
        <v>8</v>
      </c>
      <c r="D107" s="140" t="s">
        <v>18</v>
      </c>
      <c r="E107" s="107" t="s">
        <v>267</v>
      </c>
      <c r="F107" s="141" t="s">
        <v>340</v>
      </c>
      <c r="G107" s="13">
        <v>4</v>
      </c>
      <c r="H107" s="3">
        <v>3</v>
      </c>
      <c r="I107" s="6">
        <v>3</v>
      </c>
      <c r="J107" s="3">
        <v>5</v>
      </c>
      <c r="K107" s="14">
        <v>4</v>
      </c>
      <c r="L107" s="3">
        <v>3</v>
      </c>
      <c r="M107" s="269"/>
      <c r="N107" s="3">
        <v>4</v>
      </c>
      <c r="O107" s="3">
        <v>3</v>
      </c>
      <c r="P107" s="3">
        <v>3</v>
      </c>
      <c r="Q107" s="14">
        <v>5</v>
      </c>
      <c r="R107" s="5">
        <v>7</v>
      </c>
      <c r="S107" s="107">
        <f t="shared" si="18"/>
        <v>44</v>
      </c>
      <c r="T107" s="103">
        <f t="shared" si="13"/>
        <v>4</v>
      </c>
      <c r="U107" s="157">
        <f t="shared" si="17"/>
        <v>5</v>
      </c>
      <c r="V107" s="137"/>
      <c r="AD107" s="246"/>
    </row>
    <row r="108" spans="2:30" s="138" customFormat="1" ht="15" customHeight="1" x14ac:dyDescent="0.2">
      <c r="B108" s="257"/>
      <c r="C108" s="139">
        <v>9</v>
      </c>
      <c r="D108" s="140" t="s">
        <v>18</v>
      </c>
      <c r="E108" s="107" t="s">
        <v>266</v>
      </c>
      <c r="F108" s="141" t="s">
        <v>341</v>
      </c>
      <c r="G108" s="13">
        <v>5</v>
      </c>
      <c r="H108" s="3">
        <v>6</v>
      </c>
      <c r="I108" s="6">
        <v>6</v>
      </c>
      <c r="J108" s="3">
        <v>5</v>
      </c>
      <c r="K108" s="14">
        <v>5</v>
      </c>
      <c r="L108" s="3">
        <v>3</v>
      </c>
      <c r="M108" s="269"/>
      <c r="N108" s="3">
        <v>7</v>
      </c>
      <c r="O108" s="3">
        <v>5</v>
      </c>
      <c r="P108" s="3">
        <v>7</v>
      </c>
      <c r="Q108" s="14">
        <v>6</v>
      </c>
      <c r="R108" s="5">
        <v>5</v>
      </c>
      <c r="S108" s="107">
        <f t="shared" si="18"/>
        <v>60</v>
      </c>
      <c r="T108" s="103">
        <f t="shared" si="13"/>
        <v>5.4545454545454541</v>
      </c>
      <c r="U108" s="157">
        <f t="shared" si="17"/>
        <v>1</v>
      </c>
      <c r="V108" s="137"/>
      <c r="AD108" s="246"/>
    </row>
    <row r="109" spans="2:30" s="138" customFormat="1" ht="15" customHeight="1" x14ac:dyDescent="0.2">
      <c r="B109" s="257"/>
      <c r="C109" s="139">
        <v>10</v>
      </c>
      <c r="D109" s="140" t="s">
        <v>18</v>
      </c>
      <c r="E109" s="107" t="s">
        <v>268</v>
      </c>
      <c r="F109" s="141" t="s">
        <v>342</v>
      </c>
      <c r="G109" s="13">
        <v>3</v>
      </c>
      <c r="H109" s="3">
        <v>1</v>
      </c>
      <c r="I109" s="3">
        <v>3</v>
      </c>
      <c r="J109" s="3">
        <v>2</v>
      </c>
      <c r="K109" s="14">
        <v>3</v>
      </c>
      <c r="L109" s="3">
        <v>1</v>
      </c>
      <c r="M109" s="269"/>
      <c r="N109" s="3">
        <v>4</v>
      </c>
      <c r="O109" s="3">
        <v>4</v>
      </c>
      <c r="P109" s="3">
        <v>2</v>
      </c>
      <c r="Q109" s="14">
        <v>3</v>
      </c>
      <c r="R109" s="5">
        <v>3</v>
      </c>
      <c r="S109" s="107">
        <f t="shared" si="18"/>
        <v>29</v>
      </c>
      <c r="T109" s="103">
        <f t="shared" si="13"/>
        <v>2.6363636363636362</v>
      </c>
      <c r="U109" s="157">
        <f t="shared" si="17"/>
        <v>15</v>
      </c>
      <c r="V109" s="137"/>
      <c r="AD109" s="246"/>
    </row>
    <row r="110" spans="2:30" s="138" customFormat="1" ht="15" customHeight="1" x14ac:dyDescent="0.2">
      <c r="B110" s="257"/>
      <c r="C110" s="139">
        <v>11</v>
      </c>
      <c r="D110" s="140" t="s">
        <v>18</v>
      </c>
      <c r="E110" s="107" t="s">
        <v>269</v>
      </c>
      <c r="F110" s="141" t="s">
        <v>343</v>
      </c>
      <c r="G110" s="13">
        <v>4</v>
      </c>
      <c r="H110" s="3">
        <v>2</v>
      </c>
      <c r="I110" s="3">
        <v>3</v>
      </c>
      <c r="J110" s="3">
        <v>2</v>
      </c>
      <c r="K110" s="14">
        <v>3</v>
      </c>
      <c r="L110" s="3">
        <v>2</v>
      </c>
      <c r="M110" s="269"/>
      <c r="N110" s="3">
        <v>3</v>
      </c>
      <c r="O110" s="3">
        <v>4</v>
      </c>
      <c r="P110" s="3">
        <v>3</v>
      </c>
      <c r="Q110" s="14">
        <v>4</v>
      </c>
      <c r="R110" s="4">
        <v>5</v>
      </c>
      <c r="S110" s="107">
        <f t="shared" si="18"/>
        <v>35</v>
      </c>
      <c r="T110" s="103">
        <f t="shared" si="13"/>
        <v>3.1818181818181817</v>
      </c>
      <c r="U110" s="157">
        <f t="shared" si="17"/>
        <v>9</v>
      </c>
      <c r="V110" s="137"/>
      <c r="AD110" s="246"/>
    </row>
    <row r="111" spans="2:30" s="138" customFormat="1" ht="15" customHeight="1" x14ac:dyDescent="0.2">
      <c r="B111" s="257"/>
      <c r="C111" s="139">
        <v>12</v>
      </c>
      <c r="D111" s="140" t="s">
        <v>18</v>
      </c>
      <c r="E111" s="107" t="s">
        <v>270</v>
      </c>
      <c r="F111" s="141" t="s">
        <v>344</v>
      </c>
      <c r="G111" s="13">
        <v>5</v>
      </c>
      <c r="H111" s="3">
        <v>3</v>
      </c>
      <c r="I111" s="3">
        <v>4</v>
      </c>
      <c r="J111" s="3">
        <v>2</v>
      </c>
      <c r="K111" s="14">
        <v>3</v>
      </c>
      <c r="L111" s="3">
        <v>2</v>
      </c>
      <c r="M111" s="269"/>
      <c r="N111" s="3">
        <v>6</v>
      </c>
      <c r="O111" s="3">
        <v>4</v>
      </c>
      <c r="P111" s="3">
        <v>2</v>
      </c>
      <c r="Q111" s="14">
        <v>3</v>
      </c>
      <c r="R111" s="5">
        <v>4</v>
      </c>
      <c r="S111" s="107">
        <f t="shared" si="18"/>
        <v>38</v>
      </c>
      <c r="T111" s="103">
        <f t="shared" si="13"/>
        <v>3.4545454545454546</v>
      </c>
      <c r="U111" s="157">
        <f t="shared" si="17"/>
        <v>8</v>
      </c>
      <c r="V111" s="137"/>
      <c r="AD111" s="246"/>
    </row>
    <row r="112" spans="2:30" s="138" customFormat="1" ht="15" customHeight="1" x14ac:dyDescent="0.2">
      <c r="B112" s="257"/>
      <c r="C112" s="139">
        <v>13</v>
      </c>
      <c r="D112" s="140" t="s">
        <v>18</v>
      </c>
      <c r="E112" s="107" t="s">
        <v>271</v>
      </c>
      <c r="F112" s="141" t="s">
        <v>345</v>
      </c>
      <c r="G112" s="13">
        <v>3</v>
      </c>
      <c r="H112" s="3">
        <v>2</v>
      </c>
      <c r="I112" s="3">
        <v>5</v>
      </c>
      <c r="J112" s="3">
        <v>2</v>
      </c>
      <c r="K112" s="14">
        <v>2</v>
      </c>
      <c r="L112" s="3">
        <v>2</v>
      </c>
      <c r="M112" s="269"/>
      <c r="N112" s="3">
        <v>4</v>
      </c>
      <c r="O112" s="3">
        <v>4</v>
      </c>
      <c r="P112" s="3">
        <v>2</v>
      </c>
      <c r="Q112" s="14">
        <v>4</v>
      </c>
      <c r="R112" s="5">
        <v>4</v>
      </c>
      <c r="S112" s="107">
        <f t="shared" si="18"/>
        <v>34</v>
      </c>
      <c r="T112" s="103">
        <f t="shared" si="13"/>
        <v>3.0909090909090908</v>
      </c>
      <c r="U112" s="157">
        <f t="shared" si="17"/>
        <v>11</v>
      </c>
      <c r="V112" s="137"/>
      <c r="AD112" s="246"/>
    </row>
    <row r="113" spans="2:30" s="138" customFormat="1" ht="15" customHeight="1" x14ac:dyDescent="0.2">
      <c r="B113" s="257"/>
      <c r="C113" s="139">
        <v>14</v>
      </c>
      <c r="D113" s="140" t="s">
        <v>18</v>
      </c>
      <c r="E113" s="107" t="s">
        <v>270</v>
      </c>
      <c r="F113" s="141" t="s">
        <v>346</v>
      </c>
      <c r="G113" s="13">
        <v>1</v>
      </c>
      <c r="H113" s="3">
        <v>1</v>
      </c>
      <c r="I113" s="3">
        <v>4</v>
      </c>
      <c r="J113" s="3">
        <v>2</v>
      </c>
      <c r="K113" s="14">
        <v>3</v>
      </c>
      <c r="L113" s="6">
        <v>3</v>
      </c>
      <c r="M113" s="269"/>
      <c r="N113" s="3">
        <v>4</v>
      </c>
      <c r="O113" s="3">
        <v>4</v>
      </c>
      <c r="P113" s="3">
        <v>3</v>
      </c>
      <c r="Q113" s="14">
        <v>3</v>
      </c>
      <c r="R113" s="5">
        <v>3</v>
      </c>
      <c r="S113" s="107">
        <f t="shared" si="18"/>
        <v>31</v>
      </c>
      <c r="T113" s="103">
        <f t="shared" si="13"/>
        <v>2.8181818181818183</v>
      </c>
      <c r="U113" s="157">
        <f t="shared" si="17"/>
        <v>13</v>
      </c>
      <c r="V113" s="137"/>
      <c r="AD113" s="246"/>
    </row>
    <row r="114" spans="2:30" s="138" customFormat="1" ht="15" customHeight="1" thickBot="1" x14ac:dyDescent="0.25">
      <c r="B114" s="258"/>
      <c r="C114" s="142">
        <v>15</v>
      </c>
      <c r="D114" s="143" t="s">
        <v>18</v>
      </c>
      <c r="E114" s="158" t="s">
        <v>271</v>
      </c>
      <c r="F114" s="144" t="s">
        <v>347</v>
      </c>
      <c r="G114" s="15">
        <v>3</v>
      </c>
      <c r="H114" s="8">
        <v>2</v>
      </c>
      <c r="I114" s="8">
        <v>4</v>
      </c>
      <c r="J114" s="8">
        <v>2</v>
      </c>
      <c r="K114" s="16">
        <v>2</v>
      </c>
      <c r="L114" s="8">
        <v>3</v>
      </c>
      <c r="M114" s="270"/>
      <c r="N114" s="8">
        <v>3</v>
      </c>
      <c r="O114" s="8">
        <v>4</v>
      </c>
      <c r="P114" s="8">
        <v>3</v>
      </c>
      <c r="Q114" s="16">
        <v>4</v>
      </c>
      <c r="R114" s="18">
        <v>4</v>
      </c>
      <c r="S114" s="107">
        <f t="shared" si="18"/>
        <v>34</v>
      </c>
      <c r="T114" s="103">
        <f t="shared" si="13"/>
        <v>3.0909090909090908</v>
      </c>
      <c r="U114" s="157">
        <f t="shared" si="17"/>
        <v>11</v>
      </c>
      <c r="V114" s="137"/>
      <c r="AD114" s="246"/>
    </row>
    <row r="115" spans="2:30" s="138" customFormat="1" ht="15" customHeight="1" thickBot="1" x14ac:dyDescent="0.25">
      <c r="B115" s="271" t="s">
        <v>39</v>
      </c>
      <c r="C115" s="272"/>
      <c r="D115" s="272"/>
      <c r="E115" s="272"/>
      <c r="F115" s="273"/>
      <c r="G115" s="45">
        <f>SUM(G100:G114)</f>
        <v>62</v>
      </c>
      <c r="H115" s="45">
        <f t="shared" ref="H115:R115" si="19">SUM(H100:H114)</f>
        <v>45</v>
      </c>
      <c r="I115" s="45">
        <f t="shared" si="19"/>
        <v>64</v>
      </c>
      <c r="J115" s="45">
        <f t="shared" si="19"/>
        <v>44</v>
      </c>
      <c r="K115" s="45">
        <f t="shared" si="19"/>
        <v>50</v>
      </c>
      <c r="L115" s="45">
        <f t="shared" si="19"/>
        <v>40</v>
      </c>
      <c r="M115" s="45"/>
      <c r="N115" s="45">
        <f t="shared" si="19"/>
        <v>64</v>
      </c>
      <c r="O115" s="45">
        <f t="shared" si="19"/>
        <v>61</v>
      </c>
      <c r="P115" s="45">
        <f t="shared" si="19"/>
        <v>54</v>
      </c>
      <c r="Q115" s="45">
        <f t="shared" si="19"/>
        <v>62</v>
      </c>
      <c r="R115" s="45">
        <f t="shared" si="19"/>
        <v>68</v>
      </c>
      <c r="S115" s="56"/>
      <c r="T115" s="58"/>
      <c r="U115" s="175"/>
      <c r="V115" s="104">
        <f>SUM(G115:R115)</f>
        <v>614</v>
      </c>
      <c r="W115" s="252" t="s">
        <v>52</v>
      </c>
      <c r="X115" s="252"/>
      <c r="Y115" s="252"/>
      <c r="Z115" s="252"/>
      <c r="AD115" s="246"/>
    </row>
    <row r="116" spans="2:30" s="138" customFormat="1" ht="15" customHeight="1" x14ac:dyDescent="0.2">
      <c r="B116" s="256"/>
      <c r="C116" s="145">
        <v>1</v>
      </c>
      <c r="D116" s="146" t="s">
        <v>21</v>
      </c>
      <c r="E116" s="147" t="s">
        <v>348</v>
      </c>
      <c r="F116" s="148" t="s">
        <v>233</v>
      </c>
      <c r="G116" s="11">
        <v>3</v>
      </c>
      <c r="H116" s="1">
        <v>2</v>
      </c>
      <c r="I116" s="1">
        <v>5</v>
      </c>
      <c r="J116" s="1">
        <v>5</v>
      </c>
      <c r="K116" s="1">
        <v>4</v>
      </c>
      <c r="L116" s="12">
        <v>4.4285714285714288</v>
      </c>
      <c r="M116" s="12">
        <v>4</v>
      </c>
      <c r="N116" s="265"/>
      <c r="O116" s="1">
        <v>5</v>
      </c>
      <c r="P116" s="1">
        <v>3</v>
      </c>
      <c r="Q116" s="1">
        <v>4</v>
      </c>
      <c r="R116" s="2">
        <v>5</v>
      </c>
      <c r="S116" s="108">
        <f t="shared" si="18"/>
        <v>44.428571428571431</v>
      </c>
      <c r="T116" s="100">
        <f t="shared" si="13"/>
        <v>4.0389610389610393</v>
      </c>
      <c r="U116" s="160">
        <f t="shared" ref="U116:U130" si="20">RANK(S116,$S$116:$S$130)</f>
        <v>10</v>
      </c>
      <c r="V116" s="137"/>
      <c r="AD116" s="246"/>
    </row>
    <row r="117" spans="2:30" s="138" customFormat="1" ht="15" customHeight="1" x14ac:dyDescent="0.2">
      <c r="B117" s="257"/>
      <c r="C117" s="150">
        <v>2</v>
      </c>
      <c r="D117" s="151" t="s">
        <v>21</v>
      </c>
      <c r="E117" s="108" t="s">
        <v>349</v>
      </c>
      <c r="F117" s="106" t="s">
        <v>234</v>
      </c>
      <c r="G117" s="13">
        <v>4</v>
      </c>
      <c r="H117" s="3">
        <v>2</v>
      </c>
      <c r="I117" s="6">
        <v>4</v>
      </c>
      <c r="J117" s="3">
        <v>2</v>
      </c>
      <c r="K117" s="3">
        <v>3</v>
      </c>
      <c r="L117" s="14">
        <v>2.1428571428571428</v>
      </c>
      <c r="M117" s="14">
        <v>3</v>
      </c>
      <c r="N117" s="266"/>
      <c r="O117" s="3">
        <v>5</v>
      </c>
      <c r="P117" s="3">
        <v>6</v>
      </c>
      <c r="Q117" s="3">
        <v>6</v>
      </c>
      <c r="R117" s="5">
        <v>4</v>
      </c>
      <c r="S117" s="108">
        <f t="shared" si="18"/>
        <v>41.142857142857139</v>
      </c>
      <c r="T117" s="100">
        <f t="shared" si="13"/>
        <v>3.7402597402597397</v>
      </c>
      <c r="U117" s="160">
        <f t="shared" si="20"/>
        <v>12</v>
      </c>
      <c r="V117" s="137"/>
      <c r="AD117" s="246"/>
    </row>
    <row r="118" spans="2:30" s="138" customFormat="1" ht="15" customHeight="1" x14ac:dyDescent="0.2">
      <c r="B118" s="257"/>
      <c r="C118" s="150">
        <v>3</v>
      </c>
      <c r="D118" s="151" t="s">
        <v>21</v>
      </c>
      <c r="E118" s="108" t="s">
        <v>350</v>
      </c>
      <c r="F118" s="106" t="s">
        <v>235</v>
      </c>
      <c r="G118" s="13">
        <v>3</v>
      </c>
      <c r="H118" s="3">
        <v>3</v>
      </c>
      <c r="I118" s="3">
        <v>5</v>
      </c>
      <c r="J118" s="3">
        <v>4</v>
      </c>
      <c r="K118" s="3">
        <v>5</v>
      </c>
      <c r="L118" s="14">
        <v>5.5714285714285712</v>
      </c>
      <c r="M118" s="14">
        <v>5</v>
      </c>
      <c r="N118" s="266"/>
      <c r="O118" s="3">
        <v>6</v>
      </c>
      <c r="P118" s="3">
        <v>4</v>
      </c>
      <c r="Q118" s="3">
        <v>4</v>
      </c>
      <c r="R118" s="5">
        <v>6</v>
      </c>
      <c r="S118" s="108">
        <f t="shared" si="18"/>
        <v>50.571428571428569</v>
      </c>
      <c r="T118" s="100">
        <f t="shared" si="13"/>
        <v>4.5974025974025974</v>
      </c>
      <c r="U118" s="160">
        <f t="shared" si="20"/>
        <v>6</v>
      </c>
      <c r="V118" s="137"/>
      <c r="AD118" s="246"/>
    </row>
    <row r="119" spans="2:30" s="138" customFormat="1" ht="15" customHeight="1" x14ac:dyDescent="0.2">
      <c r="B119" s="257"/>
      <c r="C119" s="150">
        <v>4</v>
      </c>
      <c r="D119" s="151" t="s">
        <v>21</v>
      </c>
      <c r="E119" s="108" t="s">
        <v>351</v>
      </c>
      <c r="F119" s="106" t="s">
        <v>236</v>
      </c>
      <c r="G119" s="13">
        <v>3</v>
      </c>
      <c r="H119" s="3">
        <v>5</v>
      </c>
      <c r="I119" s="3">
        <v>5</v>
      </c>
      <c r="J119" s="3">
        <v>2</v>
      </c>
      <c r="K119" s="3">
        <v>3</v>
      </c>
      <c r="L119" s="14">
        <v>2.4285714285714284</v>
      </c>
      <c r="M119" s="14">
        <v>3</v>
      </c>
      <c r="N119" s="266"/>
      <c r="O119" s="3">
        <v>5</v>
      </c>
      <c r="P119" s="3">
        <v>4</v>
      </c>
      <c r="Q119" s="3">
        <v>3</v>
      </c>
      <c r="R119" s="5">
        <v>4</v>
      </c>
      <c r="S119" s="108">
        <f t="shared" si="18"/>
        <v>39.428571428571431</v>
      </c>
      <c r="T119" s="100">
        <f t="shared" si="13"/>
        <v>3.5844155844155847</v>
      </c>
      <c r="U119" s="160">
        <f t="shared" si="20"/>
        <v>14</v>
      </c>
      <c r="V119" s="137"/>
      <c r="AD119" s="246"/>
    </row>
    <row r="120" spans="2:30" s="138" customFormat="1" ht="15" customHeight="1" x14ac:dyDescent="0.2">
      <c r="B120" s="257"/>
      <c r="C120" s="150">
        <v>5</v>
      </c>
      <c r="D120" s="151" t="s">
        <v>21</v>
      </c>
      <c r="E120" s="108" t="s">
        <v>352</v>
      </c>
      <c r="F120" s="106" t="s">
        <v>237</v>
      </c>
      <c r="G120" s="13">
        <v>6</v>
      </c>
      <c r="H120" s="3">
        <v>6</v>
      </c>
      <c r="I120" s="3">
        <v>6</v>
      </c>
      <c r="J120" s="3">
        <v>6</v>
      </c>
      <c r="K120" s="3">
        <v>4</v>
      </c>
      <c r="L120" s="14">
        <v>4.7142857142857144</v>
      </c>
      <c r="M120" s="14">
        <v>5</v>
      </c>
      <c r="N120" s="266"/>
      <c r="O120" s="3">
        <v>5</v>
      </c>
      <c r="P120" s="3">
        <v>7</v>
      </c>
      <c r="Q120" s="3">
        <v>6</v>
      </c>
      <c r="R120" s="5">
        <v>6</v>
      </c>
      <c r="S120" s="108">
        <f t="shared" si="18"/>
        <v>61.714285714285715</v>
      </c>
      <c r="T120" s="100">
        <f t="shared" si="13"/>
        <v>5.6103896103896105</v>
      </c>
      <c r="U120" s="160">
        <f t="shared" si="20"/>
        <v>2</v>
      </c>
      <c r="V120" s="137"/>
      <c r="AD120" s="246"/>
    </row>
    <row r="121" spans="2:30" s="138" customFormat="1" ht="15" customHeight="1" x14ac:dyDescent="0.2">
      <c r="B121" s="257"/>
      <c r="C121" s="150">
        <v>6</v>
      </c>
      <c r="D121" s="151" t="s">
        <v>21</v>
      </c>
      <c r="E121" s="108" t="s">
        <v>353</v>
      </c>
      <c r="F121" s="106" t="s">
        <v>238</v>
      </c>
      <c r="G121" s="13">
        <v>4</v>
      </c>
      <c r="H121" s="3">
        <v>3</v>
      </c>
      <c r="I121" s="3">
        <v>5</v>
      </c>
      <c r="J121" s="3">
        <v>6</v>
      </c>
      <c r="K121" s="3">
        <v>5</v>
      </c>
      <c r="L121" s="14">
        <v>3.8571428571428572</v>
      </c>
      <c r="M121" s="14">
        <v>4</v>
      </c>
      <c r="N121" s="266"/>
      <c r="O121" s="3">
        <v>5</v>
      </c>
      <c r="P121" s="3">
        <v>3</v>
      </c>
      <c r="Q121" s="3">
        <v>3</v>
      </c>
      <c r="R121" s="5">
        <v>7</v>
      </c>
      <c r="S121" s="108">
        <f t="shared" si="18"/>
        <v>48.857142857142861</v>
      </c>
      <c r="T121" s="100">
        <f t="shared" si="13"/>
        <v>4.4415584415584419</v>
      </c>
      <c r="U121" s="160">
        <f t="shared" si="20"/>
        <v>7</v>
      </c>
      <c r="V121" s="137"/>
      <c r="AD121" s="246"/>
    </row>
    <row r="122" spans="2:30" s="138" customFormat="1" ht="15" customHeight="1" x14ac:dyDescent="0.2">
      <c r="B122" s="257"/>
      <c r="C122" s="150">
        <v>7</v>
      </c>
      <c r="D122" s="151" t="s">
        <v>21</v>
      </c>
      <c r="E122" s="108" t="s">
        <v>354</v>
      </c>
      <c r="F122" s="106" t="s">
        <v>239</v>
      </c>
      <c r="G122" s="13">
        <v>3</v>
      </c>
      <c r="H122" s="3">
        <v>5</v>
      </c>
      <c r="I122" s="3">
        <v>5</v>
      </c>
      <c r="J122" s="3">
        <v>2</v>
      </c>
      <c r="K122" s="3">
        <v>2</v>
      </c>
      <c r="L122" s="14">
        <v>4</v>
      </c>
      <c r="M122" s="14">
        <v>4</v>
      </c>
      <c r="N122" s="266"/>
      <c r="O122" s="3">
        <v>4</v>
      </c>
      <c r="P122" s="3">
        <v>3</v>
      </c>
      <c r="Q122" s="3">
        <v>4</v>
      </c>
      <c r="R122" s="5">
        <v>5</v>
      </c>
      <c r="S122" s="108">
        <f t="shared" si="18"/>
        <v>41</v>
      </c>
      <c r="T122" s="100">
        <f t="shared" si="13"/>
        <v>3.7272727272727271</v>
      </c>
      <c r="U122" s="160">
        <f t="shared" si="20"/>
        <v>13</v>
      </c>
      <c r="V122" s="137"/>
      <c r="AD122" s="246"/>
    </row>
    <row r="123" spans="2:30" s="138" customFormat="1" ht="15" customHeight="1" x14ac:dyDescent="0.2">
      <c r="B123" s="257"/>
      <c r="C123" s="150">
        <v>8</v>
      </c>
      <c r="D123" s="151" t="s">
        <v>21</v>
      </c>
      <c r="E123" s="108" t="s">
        <v>355</v>
      </c>
      <c r="F123" s="106" t="s">
        <v>240</v>
      </c>
      <c r="G123" s="13">
        <v>5</v>
      </c>
      <c r="H123" s="3">
        <v>6</v>
      </c>
      <c r="I123" s="3">
        <v>5</v>
      </c>
      <c r="J123" s="3">
        <v>5</v>
      </c>
      <c r="K123" s="3">
        <v>3</v>
      </c>
      <c r="L123" s="14">
        <v>4.1428571428571432</v>
      </c>
      <c r="M123" s="14">
        <v>5</v>
      </c>
      <c r="N123" s="266"/>
      <c r="O123" s="3">
        <v>5</v>
      </c>
      <c r="P123" s="7">
        <v>6</v>
      </c>
      <c r="Q123" s="3">
        <v>5</v>
      </c>
      <c r="R123" s="4">
        <v>6</v>
      </c>
      <c r="S123" s="108">
        <f t="shared" si="18"/>
        <v>55.142857142857139</v>
      </c>
      <c r="T123" s="100">
        <f t="shared" si="13"/>
        <v>5.0129870129870122</v>
      </c>
      <c r="U123" s="160">
        <f t="shared" si="20"/>
        <v>4</v>
      </c>
      <c r="V123" s="137"/>
      <c r="AD123" s="246"/>
    </row>
    <row r="124" spans="2:30" s="138" customFormat="1" ht="15" customHeight="1" x14ac:dyDescent="0.2">
      <c r="B124" s="257"/>
      <c r="C124" s="150">
        <v>9</v>
      </c>
      <c r="D124" s="151" t="s">
        <v>21</v>
      </c>
      <c r="E124" s="108" t="s">
        <v>355</v>
      </c>
      <c r="F124" s="106" t="s">
        <v>241</v>
      </c>
      <c r="G124" s="13">
        <v>5</v>
      </c>
      <c r="H124" s="3">
        <v>5</v>
      </c>
      <c r="I124" s="3">
        <v>9</v>
      </c>
      <c r="J124" s="3">
        <v>6</v>
      </c>
      <c r="K124" s="3">
        <v>5</v>
      </c>
      <c r="L124" s="27">
        <v>7.4285714285714288</v>
      </c>
      <c r="M124" s="27">
        <v>7</v>
      </c>
      <c r="N124" s="266"/>
      <c r="O124" s="3">
        <v>5</v>
      </c>
      <c r="P124" s="3">
        <v>7</v>
      </c>
      <c r="Q124" s="3">
        <v>5</v>
      </c>
      <c r="R124" s="5">
        <v>5</v>
      </c>
      <c r="S124" s="108">
        <f t="shared" si="18"/>
        <v>66.428571428571431</v>
      </c>
      <c r="T124" s="100">
        <f t="shared" si="13"/>
        <v>6.0389610389610393</v>
      </c>
      <c r="U124" s="160">
        <f t="shared" si="20"/>
        <v>1</v>
      </c>
      <c r="V124" s="137"/>
      <c r="AD124" s="246"/>
    </row>
    <row r="125" spans="2:30" s="138" customFormat="1" ht="15" customHeight="1" x14ac:dyDescent="0.2">
      <c r="B125" s="257"/>
      <c r="C125" s="150">
        <v>10</v>
      </c>
      <c r="D125" s="151" t="s">
        <v>21</v>
      </c>
      <c r="E125" s="108" t="s">
        <v>348</v>
      </c>
      <c r="F125" s="106" t="s">
        <v>242</v>
      </c>
      <c r="G125" s="13">
        <v>5</v>
      </c>
      <c r="H125" s="3">
        <v>3</v>
      </c>
      <c r="I125" s="3">
        <v>5</v>
      </c>
      <c r="J125" s="3">
        <v>6</v>
      </c>
      <c r="K125" s="3">
        <v>4</v>
      </c>
      <c r="L125" s="27">
        <v>5.2857142857142856</v>
      </c>
      <c r="M125" s="27">
        <v>5</v>
      </c>
      <c r="N125" s="266"/>
      <c r="O125" s="3">
        <v>6</v>
      </c>
      <c r="P125" s="3">
        <v>7</v>
      </c>
      <c r="Q125" s="3">
        <v>5</v>
      </c>
      <c r="R125" s="5">
        <v>6</v>
      </c>
      <c r="S125" s="108">
        <f t="shared" si="18"/>
        <v>57.285714285714285</v>
      </c>
      <c r="T125" s="100">
        <f t="shared" si="13"/>
        <v>5.2077922077922079</v>
      </c>
      <c r="U125" s="160">
        <f t="shared" si="20"/>
        <v>3</v>
      </c>
      <c r="V125" s="137"/>
      <c r="AD125" s="246"/>
    </row>
    <row r="126" spans="2:30" s="138" customFormat="1" ht="15" customHeight="1" x14ac:dyDescent="0.2">
      <c r="B126" s="257"/>
      <c r="C126" s="150">
        <v>11</v>
      </c>
      <c r="D126" s="151" t="s">
        <v>21</v>
      </c>
      <c r="E126" s="108" t="s">
        <v>352</v>
      </c>
      <c r="F126" s="106" t="s">
        <v>243</v>
      </c>
      <c r="G126" s="13">
        <v>3</v>
      </c>
      <c r="H126" s="3">
        <v>2</v>
      </c>
      <c r="I126" s="6">
        <v>4</v>
      </c>
      <c r="J126" s="3">
        <v>4</v>
      </c>
      <c r="K126" s="3">
        <v>3</v>
      </c>
      <c r="L126" s="14">
        <v>4.1428571428571432</v>
      </c>
      <c r="M126" s="14">
        <v>4</v>
      </c>
      <c r="N126" s="266"/>
      <c r="O126" s="3">
        <v>4</v>
      </c>
      <c r="P126" s="3">
        <v>2</v>
      </c>
      <c r="Q126" s="3">
        <v>4</v>
      </c>
      <c r="R126" s="5">
        <v>5</v>
      </c>
      <c r="S126" s="108">
        <f t="shared" si="18"/>
        <v>39.142857142857139</v>
      </c>
      <c r="T126" s="100">
        <f t="shared" si="13"/>
        <v>3.5584415584415581</v>
      </c>
      <c r="U126" s="160">
        <f t="shared" si="20"/>
        <v>15</v>
      </c>
      <c r="V126" s="137"/>
      <c r="AD126" s="246"/>
    </row>
    <row r="127" spans="2:30" s="138" customFormat="1" ht="15" customHeight="1" x14ac:dyDescent="0.2">
      <c r="B127" s="257"/>
      <c r="C127" s="150">
        <v>12</v>
      </c>
      <c r="D127" s="151" t="s">
        <v>21</v>
      </c>
      <c r="E127" s="108" t="s">
        <v>355</v>
      </c>
      <c r="F127" s="106" t="s">
        <v>244</v>
      </c>
      <c r="G127" s="13">
        <v>4</v>
      </c>
      <c r="H127" s="3">
        <v>4</v>
      </c>
      <c r="I127" s="6">
        <v>6</v>
      </c>
      <c r="J127" s="3">
        <v>5</v>
      </c>
      <c r="K127" s="3">
        <v>5</v>
      </c>
      <c r="L127" s="14">
        <v>2.4285714285714284</v>
      </c>
      <c r="M127" s="14">
        <v>5</v>
      </c>
      <c r="N127" s="266"/>
      <c r="O127" s="3">
        <v>5</v>
      </c>
      <c r="P127" s="3">
        <v>4</v>
      </c>
      <c r="Q127" s="3">
        <v>5</v>
      </c>
      <c r="R127" s="5">
        <v>7</v>
      </c>
      <c r="S127" s="108">
        <f t="shared" si="18"/>
        <v>52.428571428571431</v>
      </c>
      <c r="T127" s="100">
        <f t="shared" si="13"/>
        <v>4.7662337662337668</v>
      </c>
      <c r="U127" s="160">
        <f t="shared" si="20"/>
        <v>5</v>
      </c>
      <c r="V127" s="137"/>
      <c r="AD127" s="246"/>
    </row>
    <row r="128" spans="2:30" s="138" customFormat="1" ht="15" customHeight="1" x14ac:dyDescent="0.2">
      <c r="B128" s="257"/>
      <c r="C128" s="150">
        <v>13</v>
      </c>
      <c r="D128" s="151" t="s">
        <v>21</v>
      </c>
      <c r="E128" s="108" t="s">
        <v>355</v>
      </c>
      <c r="F128" s="106" t="s">
        <v>245</v>
      </c>
      <c r="G128" s="13">
        <v>2</v>
      </c>
      <c r="H128" s="3">
        <v>2</v>
      </c>
      <c r="I128" s="6">
        <v>5</v>
      </c>
      <c r="J128" s="3">
        <v>4</v>
      </c>
      <c r="K128" s="3">
        <v>4</v>
      </c>
      <c r="L128" s="14">
        <v>5</v>
      </c>
      <c r="M128" s="14">
        <v>4</v>
      </c>
      <c r="N128" s="266"/>
      <c r="O128" s="3">
        <v>5</v>
      </c>
      <c r="P128" s="3">
        <v>7</v>
      </c>
      <c r="Q128" s="3">
        <v>4</v>
      </c>
      <c r="R128" s="5">
        <v>4</v>
      </c>
      <c r="S128" s="108">
        <f t="shared" si="18"/>
        <v>46</v>
      </c>
      <c r="T128" s="100">
        <f t="shared" si="13"/>
        <v>4.1818181818181817</v>
      </c>
      <c r="U128" s="160">
        <f t="shared" si="20"/>
        <v>9</v>
      </c>
      <c r="V128" s="137"/>
      <c r="AD128" s="246"/>
    </row>
    <row r="129" spans="2:30" s="138" customFormat="1" ht="15" customHeight="1" x14ac:dyDescent="0.2">
      <c r="B129" s="257"/>
      <c r="C129" s="150">
        <v>14</v>
      </c>
      <c r="D129" s="151" t="s">
        <v>21</v>
      </c>
      <c r="E129" s="108" t="s">
        <v>353</v>
      </c>
      <c r="F129" s="106" t="s">
        <v>246</v>
      </c>
      <c r="G129" s="13">
        <v>3</v>
      </c>
      <c r="H129" s="3">
        <v>2</v>
      </c>
      <c r="I129" s="6">
        <v>6</v>
      </c>
      <c r="J129" s="3">
        <v>5</v>
      </c>
      <c r="K129" s="3">
        <v>3</v>
      </c>
      <c r="L129" s="14">
        <v>3.2857142857142856</v>
      </c>
      <c r="M129" s="14">
        <v>4</v>
      </c>
      <c r="N129" s="266"/>
      <c r="O129" s="3">
        <v>5</v>
      </c>
      <c r="P129" s="3">
        <v>3</v>
      </c>
      <c r="Q129" s="3">
        <v>4</v>
      </c>
      <c r="R129" s="5">
        <v>6</v>
      </c>
      <c r="S129" s="108">
        <f t="shared" si="18"/>
        <v>44.285714285714285</v>
      </c>
      <c r="T129" s="100">
        <f t="shared" si="13"/>
        <v>4.0259740259740262</v>
      </c>
      <c r="U129" s="160">
        <f t="shared" si="20"/>
        <v>11</v>
      </c>
      <c r="V129" s="137"/>
      <c r="AD129" s="246"/>
    </row>
    <row r="130" spans="2:30" s="138" customFormat="1" ht="15" customHeight="1" thickBot="1" x14ac:dyDescent="0.25">
      <c r="B130" s="258"/>
      <c r="C130" s="152">
        <v>15</v>
      </c>
      <c r="D130" s="153" t="s">
        <v>21</v>
      </c>
      <c r="E130" s="154" t="s">
        <v>353</v>
      </c>
      <c r="F130" s="155" t="s">
        <v>247</v>
      </c>
      <c r="G130" s="15">
        <v>3</v>
      </c>
      <c r="H130" s="8">
        <v>8</v>
      </c>
      <c r="I130" s="8">
        <v>4</v>
      </c>
      <c r="J130" s="8">
        <v>2</v>
      </c>
      <c r="K130" s="8">
        <v>3</v>
      </c>
      <c r="L130" s="16">
        <v>4.1428571428571432</v>
      </c>
      <c r="M130" s="16">
        <v>4</v>
      </c>
      <c r="N130" s="267"/>
      <c r="O130" s="8">
        <v>5</v>
      </c>
      <c r="P130" s="8">
        <v>5</v>
      </c>
      <c r="Q130" s="8">
        <v>4</v>
      </c>
      <c r="R130" s="10">
        <v>4</v>
      </c>
      <c r="S130" s="108">
        <f t="shared" si="18"/>
        <v>46.142857142857139</v>
      </c>
      <c r="T130" s="100">
        <f t="shared" si="13"/>
        <v>4.1948051948051948</v>
      </c>
      <c r="U130" s="160">
        <f t="shared" si="20"/>
        <v>8</v>
      </c>
      <c r="V130" s="137"/>
      <c r="AD130" s="246"/>
    </row>
    <row r="131" spans="2:30" s="138" customFormat="1" ht="15" customHeight="1" thickBot="1" x14ac:dyDescent="0.25">
      <c r="B131" s="271" t="s">
        <v>44</v>
      </c>
      <c r="C131" s="272"/>
      <c r="D131" s="272"/>
      <c r="E131" s="272"/>
      <c r="F131" s="273"/>
      <c r="G131" s="45">
        <f>SUM(G116:G130)</f>
        <v>56</v>
      </c>
      <c r="H131" s="45">
        <f t="shared" ref="H131:R131" si="21">SUM(H116:H130)</f>
        <v>58</v>
      </c>
      <c r="I131" s="45">
        <f t="shared" si="21"/>
        <v>79</v>
      </c>
      <c r="J131" s="45">
        <f t="shared" si="21"/>
        <v>64</v>
      </c>
      <c r="K131" s="45">
        <f t="shared" si="21"/>
        <v>56</v>
      </c>
      <c r="L131" s="45">
        <f t="shared" si="21"/>
        <v>63.000000000000007</v>
      </c>
      <c r="M131" s="45">
        <f t="shared" si="21"/>
        <v>66</v>
      </c>
      <c r="N131" s="45"/>
      <c r="O131" s="45">
        <f t="shared" si="21"/>
        <v>75</v>
      </c>
      <c r="P131" s="45">
        <f t="shared" si="21"/>
        <v>71</v>
      </c>
      <c r="Q131" s="45">
        <f t="shared" si="21"/>
        <v>66</v>
      </c>
      <c r="R131" s="45">
        <f t="shared" si="21"/>
        <v>80</v>
      </c>
      <c r="S131" s="60"/>
      <c r="T131" s="58"/>
      <c r="U131" s="175"/>
      <c r="V131" s="104">
        <f>SUM(G131:R131)</f>
        <v>734</v>
      </c>
      <c r="W131" s="252" t="s">
        <v>52</v>
      </c>
      <c r="X131" s="252"/>
      <c r="Y131" s="252"/>
      <c r="Z131" s="252"/>
      <c r="AD131" s="246"/>
    </row>
    <row r="132" spans="2:30" s="138" customFormat="1" ht="15" customHeight="1" x14ac:dyDescent="0.2">
      <c r="B132" s="256"/>
      <c r="C132" s="132">
        <v>1</v>
      </c>
      <c r="D132" s="133" t="s">
        <v>1</v>
      </c>
      <c r="E132" s="156" t="s">
        <v>57</v>
      </c>
      <c r="F132" s="135" t="s">
        <v>58</v>
      </c>
      <c r="G132" s="11">
        <v>4</v>
      </c>
      <c r="H132" s="1">
        <v>4</v>
      </c>
      <c r="I132" s="1">
        <v>6</v>
      </c>
      <c r="J132" s="1">
        <v>4</v>
      </c>
      <c r="K132" s="1">
        <v>5</v>
      </c>
      <c r="L132" s="1">
        <v>5</v>
      </c>
      <c r="M132" s="12">
        <v>6</v>
      </c>
      <c r="N132" s="12">
        <v>2</v>
      </c>
      <c r="O132" s="268"/>
      <c r="P132" s="1">
        <v>9</v>
      </c>
      <c r="Q132" s="1">
        <v>4</v>
      </c>
      <c r="R132" s="2">
        <v>4</v>
      </c>
      <c r="S132" s="107">
        <f t="shared" si="18"/>
        <v>53</v>
      </c>
      <c r="T132" s="103">
        <f t="shared" si="13"/>
        <v>4.8181818181818183</v>
      </c>
      <c r="U132" s="157">
        <f t="shared" ref="U132:U146" si="22">RANK(S132,$S$132:$S$146)</f>
        <v>2</v>
      </c>
      <c r="V132" s="137"/>
      <c r="AD132" s="246"/>
    </row>
    <row r="133" spans="2:30" s="138" customFormat="1" ht="15" customHeight="1" x14ac:dyDescent="0.2">
      <c r="B133" s="257"/>
      <c r="C133" s="139">
        <v>2</v>
      </c>
      <c r="D133" s="140" t="s">
        <v>1</v>
      </c>
      <c r="E133" s="107" t="s">
        <v>59</v>
      </c>
      <c r="F133" s="141" t="s">
        <v>60</v>
      </c>
      <c r="G133" s="13">
        <v>2</v>
      </c>
      <c r="H133" s="3">
        <v>3</v>
      </c>
      <c r="I133" s="3">
        <v>5</v>
      </c>
      <c r="J133" s="3">
        <v>4</v>
      </c>
      <c r="K133" s="3">
        <v>3</v>
      </c>
      <c r="L133" s="3">
        <v>3</v>
      </c>
      <c r="M133" s="14">
        <v>5</v>
      </c>
      <c r="N133" s="14">
        <v>2</v>
      </c>
      <c r="O133" s="269"/>
      <c r="P133" s="3">
        <v>5</v>
      </c>
      <c r="Q133" s="3">
        <v>4</v>
      </c>
      <c r="R133" s="5">
        <v>3</v>
      </c>
      <c r="S133" s="107">
        <f t="shared" si="18"/>
        <v>39</v>
      </c>
      <c r="T133" s="103">
        <f t="shared" si="13"/>
        <v>3.5454545454545454</v>
      </c>
      <c r="U133" s="157">
        <f t="shared" si="22"/>
        <v>13</v>
      </c>
      <c r="V133" s="137"/>
      <c r="AD133" s="246"/>
    </row>
    <row r="134" spans="2:30" s="138" customFormat="1" ht="15" customHeight="1" x14ac:dyDescent="0.2">
      <c r="B134" s="257"/>
      <c r="C134" s="139">
        <v>3</v>
      </c>
      <c r="D134" s="140" t="s">
        <v>1</v>
      </c>
      <c r="E134" s="107" t="s">
        <v>57</v>
      </c>
      <c r="F134" s="141" t="s">
        <v>61</v>
      </c>
      <c r="G134" s="13">
        <v>2</v>
      </c>
      <c r="H134" s="3">
        <v>3</v>
      </c>
      <c r="I134" s="3">
        <v>5</v>
      </c>
      <c r="J134" s="3">
        <v>3</v>
      </c>
      <c r="K134" s="3">
        <v>2</v>
      </c>
      <c r="L134" s="3">
        <v>3</v>
      </c>
      <c r="M134" s="14">
        <v>5</v>
      </c>
      <c r="N134" s="14">
        <v>1</v>
      </c>
      <c r="O134" s="269"/>
      <c r="P134" s="3">
        <v>7</v>
      </c>
      <c r="Q134" s="3">
        <v>3</v>
      </c>
      <c r="R134" s="5">
        <v>3</v>
      </c>
      <c r="S134" s="107">
        <f t="shared" si="18"/>
        <v>37</v>
      </c>
      <c r="T134" s="103">
        <f t="shared" si="13"/>
        <v>3.3636363636363638</v>
      </c>
      <c r="U134" s="157">
        <f t="shared" si="22"/>
        <v>14</v>
      </c>
      <c r="V134" s="137"/>
      <c r="AD134" s="246"/>
    </row>
    <row r="135" spans="2:30" s="138" customFormat="1" ht="15" customHeight="1" x14ac:dyDescent="0.2">
      <c r="B135" s="257"/>
      <c r="C135" s="139">
        <v>4</v>
      </c>
      <c r="D135" s="140" t="s">
        <v>1</v>
      </c>
      <c r="E135" s="107" t="s">
        <v>62</v>
      </c>
      <c r="F135" s="141" t="s">
        <v>63</v>
      </c>
      <c r="G135" s="13">
        <v>5</v>
      </c>
      <c r="H135" s="3">
        <v>4</v>
      </c>
      <c r="I135" s="3">
        <v>6</v>
      </c>
      <c r="J135" s="3">
        <v>4</v>
      </c>
      <c r="K135" s="3">
        <v>2</v>
      </c>
      <c r="L135" s="3">
        <v>4</v>
      </c>
      <c r="M135" s="14">
        <v>5</v>
      </c>
      <c r="N135" s="14">
        <v>3</v>
      </c>
      <c r="O135" s="269"/>
      <c r="P135" s="3">
        <v>6</v>
      </c>
      <c r="Q135" s="3">
        <v>4</v>
      </c>
      <c r="R135" s="4">
        <v>4</v>
      </c>
      <c r="S135" s="107">
        <f t="shared" si="18"/>
        <v>47</v>
      </c>
      <c r="T135" s="103">
        <f t="shared" si="13"/>
        <v>4.2727272727272725</v>
      </c>
      <c r="U135" s="157">
        <f t="shared" si="22"/>
        <v>4</v>
      </c>
      <c r="V135" s="137"/>
      <c r="AD135" s="246"/>
    </row>
    <row r="136" spans="2:30" s="138" customFormat="1" ht="15" customHeight="1" x14ac:dyDescent="0.2">
      <c r="B136" s="257"/>
      <c r="C136" s="139">
        <v>5</v>
      </c>
      <c r="D136" s="140" t="s">
        <v>1</v>
      </c>
      <c r="E136" s="107" t="s">
        <v>66</v>
      </c>
      <c r="F136" s="141" t="s">
        <v>67</v>
      </c>
      <c r="G136" s="13">
        <v>6</v>
      </c>
      <c r="H136" s="3">
        <v>5</v>
      </c>
      <c r="I136" s="3">
        <v>5</v>
      </c>
      <c r="J136" s="3">
        <v>3</v>
      </c>
      <c r="K136" s="3">
        <v>3</v>
      </c>
      <c r="L136" s="3">
        <v>2</v>
      </c>
      <c r="M136" s="14">
        <v>4</v>
      </c>
      <c r="N136" s="14">
        <v>2</v>
      </c>
      <c r="O136" s="269"/>
      <c r="P136" s="7">
        <v>6</v>
      </c>
      <c r="Q136" s="3">
        <v>3</v>
      </c>
      <c r="R136" s="4">
        <v>6</v>
      </c>
      <c r="S136" s="107">
        <f t="shared" si="18"/>
        <v>45</v>
      </c>
      <c r="T136" s="103">
        <f t="shared" si="13"/>
        <v>4.0909090909090908</v>
      </c>
      <c r="U136" s="157">
        <f t="shared" si="22"/>
        <v>8</v>
      </c>
      <c r="V136" s="137"/>
      <c r="AD136" s="246"/>
    </row>
    <row r="137" spans="2:30" s="138" customFormat="1" ht="15" customHeight="1" x14ac:dyDescent="0.2">
      <c r="B137" s="257"/>
      <c r="C137" s="139">
        <v>6</v>
      </c>
      <c r="D137" s="140" t="s">
        <v>1</v>
      </c>
      <c r="E137" s="107" t="s">
        <v>64</v>
      </c>
      <c r="F137" s="141" t="s">
        <v>65</v>
      </c>
      <c r="G137" s="13">
        <v>3</v>
      </c>
      <c r="H137" s="3">
        <v>1</v>
      </c>
      <c r="I137" s="3">
        <v>3</v>
      </c>
      <c r="J137" s="3">
        <v>4</v>
      </c>
      <c r="K137" s="3">
        <v>3</v>
      </c>
      <c r="L137" s="3">
        <v>5</v>
      </c>
      <c r="M137" s="14">
        <v>6</v>
      </c>
      <c r="N137" s="14">
        <v>5</v>
      </c>
      <c r="O137" s="269"/>
      <c r="P137" s="7">
        <v>3</v>
      </c>
      <c r="Q137" s="3">
        <v>4</v>
      </c>
      <c r="R137" s="4">
        <v>5</v>
      </c>
      <c r="S137" s="107">
        <f t="shared" si="18"/>
        <v>42</v>
      </c>
      <c r="T137" s="103">
        <f t="shared" si="13"/>
        <v>3.8181818181818183</v>
      </c>
      <c r="U137" s="157">
        <f t="shared" si="22"/>
        <v>10</v>
      </c>
      <c r="V137" s="137"/>
      <c r="AD137" s="246"/>
    </row>
    <row r="138" spans="2:30" s="138" customFormat="1" ht="15" customHeight="1" x14ac:dyDescent="0.2">
      <c r="B138" s="257"/>
      <c r="C138" s="139">
        <v>7</v>
      </c>
      <c r="D138" s="140" t="s">
        <v>1</v>
      </c>
      <c r="E138" s="107" t="s">
        <v>68</v>
      </c>
      <c r="F138" s="141" t="s">
        <v>69</v>
      </c>
      <c r="G138" s="13">
        <v>4</v>
      </c>
      <c r="H138" s="3">
        <v>2</v>
      </c>
      <c r="I138" s="3">
        <v>5</v>
      </c>
      <c r="J138" s="3">
        <v>3</v>
      </c>
      <c r="K138" s="3">
        <v>4</v>
      </c>
      <c r="L138" s="6">
        <v>4</v>
      </c>
      <c r="M138" s="27">
        <v>5</v>
      </c>
      <c r="N138" s="14">
        <v>2</v>
      </c>
      <c r="O138" s="269"/>
      <c r="P138" s="3">
        <v>8</v>
      </c>
      <c r="Q138" s="3">
        <v>5</v>
      </c>
      <c r="R138" s="5">
        <v>5</v>
      </c>
      <c r="S138" s="107">
        <f t="shared" si="18"/>
        <v>47</v>
      </c>
      <c r="T138" s="103">
        <f t="shared" si="13"/>
        <v>4.2727272727272725</v>
      </c>
      <c r="U138" s="157">
        <f t="shared" si="22"/>
        <v>4</v>
      </c>
      <c r="V138" s="137"/>
      <c r="AD138" s="246"/>
    </row>
    <row r="139" spans="2:30" s="138" customFormat="1" ht="15" customHeight="1" x14ac:dyDescent="0.2">
      <c r="B139" s="257"/>
      <c r="C139" s="139">
        <v>8</v>
      </c>
      <c r="D139" s="140" t="s">
        <v>1</v>
      </c>
      <c r="E139" s="107" t="s">
        <v>70</v>
      </c>
      <c r="F139" s="141" t="s">
        <v>71</v>
      </c>
      <c r="G139" s="13">
        <v>3</v>
      </c>
      <c r="H139" s="3">
        <v>5</v>
      </c>
      <c r="I139" s="3">
        <v>5</v>
      </c>
      <c r="J139" s="3">
        <v>3</v>
      </c>
      <c r="K139" s="3">
        <v>4</v>
      </c>
      <c r="L139" s="3">
        <v>4</v>
      </c>
      <c r="M139" s="14">
        <v>4</v>
      </c>
      <c r="N139" s="14">
        <v>3</v>
      </c>
      <c r="O139" s="269"/>
      <c r="P139" s="3">
        <v>5</v>
      </c>
      <c r="Q139" s="3">
        <v>4</v>
      </c>
      <c r="R139" s="4">
        <v>4</v>
      </c>
      <c r="S139" s="107">
        <f t="shared" si="18"/>
        <v>44</v>
      </c>
      <c r="T139" s="103">
        <f t="shared" si="13"/>
        <v>4</v>
      </c>
      <c r="U139" s="157">
        <f t="shared" si="22"/>
        <v>9</v>
      </c>
      <c r="V139" s="137"/>
      <c r="AD139" s="246"/>
    </row>
    <row r="140" spans="2:30" s="138" customFormat="1" ht="15" customHeight="1" x14ac:dyDescent="0.2">
      <c r="B140" s="257"/>
      <c r="C140" s="139">
        <v>9</v>
      </c>
      <c r="D140" s="140" t="s">
        <v>1</v>
      </c>
      <c r="E140" s="107" t="s">
        <v>57</v>
      </c>
      <c r="F140" s="141" t="s">
        <v>72</v>
      </c>
      <c r="G140" s="13">
        <v>4</v>
      </c>
      <c r="H140" s="3">
        <v>2</v>
      </c>
      <c r="I140" s="6">
        <v>5</v>
      </c>
      <c r="J140" s="3">
        <v>3</v>
      </c>
      <c r="K140" s="3">
        <v>5</v>
      </c>
      <c r="L140" s="3">
        <v>4</v>
      </c>
      <c r="M140" s="14">
        <v>6</v>
      </c>
      <c r="N140" s="14">
        <v>4</v>
      </c>
      <c r="O140" s="269"/>
      <c r="P140" s="3">
        <v>7</v>
      </c>
      <c r="Q140" s="3">
        <v>4</v>
      </c>
      <c r="R140" s="5">
        <v>6</v>
      </c>
      <c r="S140" s="107">
        <f t="shared" ref="S140:S173" si="23">SUM(G140:R140)</f>
        <v>50</v>
      </c>
      <c r="T140" s="103">
        <f t="shared" si="13"/>
        <v>4.5454545454545459</v>
      </c>
      <c r="U140" s="157">
        <f t="shared" si="22"/>
        <v>3</v>
      </c>
      <c r="V140" s="137"/>
      <c r="AD140" s="246"/>
    </row>
    <row r="141" spans="2:30" s="138" customFormat="1" ht="15" customHeight="1" x14ac:dyDescent="0.2">
      <c r="B141" s="257"/>
      <c r="C141" s="139">
        <v>10</v>
      </c>
      <c r="D141" s="140" t="s">
        <v>1</v>
      </c>
      <c r="E141" s="107" t="s">
        <v>66</v>
      </c>
      <c r="F141" s="141" t="s">
        <v>73</v>
      </c>
      <c r="G141" s="13">
        <v>4</v>
      </c>
      <c r="H141" s="3">
        <v>7</v>
      </c>
      <c r="I141" s="3">
        <v>5</v>
      </c>
      <c r="J141" s="3">
        <v>3</v>
      </c>
      <c r="K141" s="3">
        <v>2</v>
      </c>
      <c r="L141" s="3">
        <v>4</v>
      </c>
      <c r="M141" s="14">
        <v>4</v>
      </c>
      <c r="N141" s="14">
        <v>2</v>
      </c>
      <c r="O141" s="269"/>
      <c r="P141" s="3">
        <v>4</v>
      </c>
      <c r="Q141" s="3">
        <v>3</v>
      </c>
      <c r="R141" s="5">
        <v>4</v>
      </c>
      <c r="S141" s="107">
        <f t="shared" si="23"/>
        <v>42</v>
      </c>
      <c r="T141" s="103">
        <f t="shared" ref="T141:T194" si="24">S141/11</f>
        <v>3.8181818181818183</v>
      </c>
      <c r="U141" s="157">
        <f t="shared" si="22"/>
        <v>10</v>
      </c>
      <c r="V141" s="137"/>
      <c r="AD141" s="246"/>
    </row>
    <row r="142" spans="2:30" s="138" customFormat="1" ht="15" customHeight="1" x14ac:dyDescent="0.2">
      <c r="B142" s="257"/>
      <c r="C142" s="139">
        <v>11</v>
      </c>
      <c r="D142" s="140" t="s">
        <v>1</v>
      </c>
      <c r="E142" s="107" t="s">
        <v>74</v>
      </c>
      <c r="F142" s="141" t="s">
        <v>75</v>
      </c>
      <c r="G142" s="13">
        <v>4</v>
      </c>
      <c r="H142" s="3">
        <v>3</v>
      </c>
      <c r="I142" s="3">
        <v>5</v>
      </c>
      <c r="J142" s="3">
        <v>4</v>
      </c>
      <c r="K142" s="3">
        <v>3</v>
      </c>
      <c r="L142" s="6">
        <v>5</v>
      </c>
      <c r="M142" s="27">
        <v>4</v>
      </c>
      <c r="N142" s="14">
        <v>3</v>
      </c>
      <c r="O142" s="269"/>
      <c r="P142" s="3">
        <v>4</v>
      </c>
      <c r="Q142" s="3">
        <v>4</v>
      </c>
      <c r="R142" s="5">
        <v>7</v>
      </c>
      <c r="S142" s="107">
        <f t="shared" si="23"/>
        <v>46</v>
      </c>
      <c r="T142" s="103">
        <f t="shared" si="24"/>
        <v>4.1818181818181817</v>
      </c>
      <c r="U142" s="157">
        <f t="shared" si="22"/>
        <v>7</v>
      </c>
      <c r="V142" s="137"/>
      <c r="AD142" s="246"/>
    </row>
    <row r="143" spans="2:30" s="138" customFormat="1" ht="15" customHeight="1" x14ac:dyDescent="0.2">
      <c r="B143" s="257"/>
      <c r="C143" s="139">
        <v>12</v>
      </c>
      <c r="D143" s="140" t="s">
        <v>1</v>
      </c>
      <c r="E143" s="107" t="s">
        <v>76</v>
      </c>
      <c r="F143" s="141" t="s">
        <v>77</v>
      </c>
      <c r="G143" s="13">
        <v>2</v>
      </c>
      <c r="H143" s="3">
        <v>1</v>
      </c>
      <c r="I143" s="6">
        <v>3</v>
      </c>
      <c r="J143" s="3">
        <v>3</v>
      </c>
      <c r="K143" s="3">
        <v>3</v>
      </c>
      <c r="L143" s="3">
        <v>3</v>
      </c>
      <c r="M143" s="14">
        <v>4</v>
      </c>
      <c r="N143" s="14">
        <v>2</v>
      </c>
      <c r="O143" s="269"/>
      <c r="P143" s="3">
        <v>4</v>
      </c>
      <c r="Q143" s="3">
        <v>4</v>
      </c>
      <c r="R143" s="5">
        <v>5</v>
      </c>
      <c r="S143" s="107">
        <f t="shared" si="23"/>
        <v>34</v>
      </c>
      <c r="T143" s="103">
        <f t="shared" si="24"/>
        <v>3.0909090909090908</v>
      </c>
      <c r="U143" s="157">
        <f t="shared" si="22"/>
        <v>15</v>
      </c>
      <c r="V143" s="137"/>
      <c r="AD143" s="246"/>
    </row>
    <row r="144" spans="2:30" s="138" customFormat="1" ht="15" customHeight="1" x14ac:dyDescent="0.2">
      <c r="B144" s="257"/>
      <c r="C144" s="139">
        <v>13</v>
      </c>
      <c r="D144" s="140" t="s">
        <v>1</v>
      </c>
      <c r="E144" s="107" t="s">
        <v>66</v>
      </c>
      <c r="F144" s="141" t="s">
        <v>78</v>
      </c>
      <c r="G144" s="13">
        <v>2</v>
      </c>
      <c r="H144" s="3">
        <v>7</v>
      </c>
      <c r="I144" s="6">
        <v>7</v>
      </c>
      <c r="J144" s="3">
        <v>3</v>
      </c>
      <c r="K144" s="3">
        <v>4</v>
      </c>
      <c r="L144" s="3">
        <v>4</v>
      </c>
      <c r="M144" s="14">
        <v>5</v>
      </c>
      <c r="N144" s="14">
        <v>4</v>
      </c>
      <c r="O144" s="269"/>
      <c r="P144" s="3">
        <v>3</v>
      </c>
      <c r="Q144" s="3">
        <v>3</v>
      </c>
      <c r="R144" s="5">
        <v>5</v>
      </c>
      <c r="S144" s="107">
        <f t="shared" si="23"/>
        <v>47</v>
      </c>
      <c r="T144" s="103">
        <f t="shared" si="24"/>
        <v>4.2727272727272725</v>
      </c>
      <c r="U144" s="157">
        <f t="shared" si="22"/>
        <v>4</v>
      </c>
      <c r="V144" s="137"/>
      <c r="AD144" s="246"/>
    </row>
    <row r="145" spans="2:30" s="138" customFormat="1" ht="15" customHeight="1" x14ac:dyDescent="0.2">
      <c r="B145" s="257"/>
      <c r="C145" s="139">
        <v>14</v>
      </c>
      <c r="D145" s="140" t="s">
        <v>1</v>
      </c>
      <c r="E145" s="107" t="s">
        <v>57</v>
      </c>
      <c r="F145" s="141" t="s">
        <v>79</v>
      </c>
      <c r="G145" s="13">
        <v>6</v>
      </c>
      <c r="H145" s="3">
        <v>4</v>
      </c>
      <c r="I145" s="6">
        <v>6</v>
      </c>
      <c r="J145" s="3">
        <v>5</v>
      </c>
      <c r="K145" s="3">
        <v>5</v>
      </c>
      <c r="L145" s="3">
        <v>5</v>
      </c>
      <c r="M145" s="14">
        <v>5</v>
      </c>
      <c r="N145" s="14">
        <v>7</v>
      </c>
      <c r="O145" s="269"/>
      <c r="P145" s="3">
        <v>6</v>
      </c>
      <c r="Q145" s="3">
        <v>5</v>
      </c>
      <c r="R145" s="5">
        <v>8</v>
      </c>
      <c r="S145" s="107">
        <f t="shared" si="23"/>
        <v>62</v>
      </c>
      <c r="T145" s="103">
        <f t="shared" si="24"/>
        <v>5.6363636363636367</v>
      </c>
      <c r="U145" s="157">
        <f t="shared" si="22"/>
        <v>1</v>
      </c>
      <c r="V145" s="137"/>
      <c r="AD145" s="246"/>
    </row>
    <row r="146" spans="2:30" s="138" customFormat="1" ht="15" customHeight="1" thickBot="1" x14ac:dyDescent="0.25">
      <c r="B146" s="258"/>
      <c r="C146" s="142">
        <v>15</v>
      </c>
      <c r="D146" s="143" t="s">
        <v>1</v>
      </c>
      <c r="E146" s="158" t="s">
        <v>76</v>
      </c>
      <c r="F146" s="144" t="s">
        <v>80</v>
      </c>
      <c r="G146" s="15">
        <v>4</v>
      </c>
      <c r="H146" s="8">
        <v>1</v>
      </c>
      <c r="I146" s="9">
        <v>5</v>
      </c>
      <c r="J146" s="8">
        <v>4</v>
      </c>
      <c r="K146" s="8">
        <v>3</v>
      </c>
      <c r="L146" s="8">
        <v>4</v>
      </c>
      <c r="M146" s="16">
        <v>5</v>
      </c>
      <c r="N146" s="16">
        <v>3</v>
      </c>
      <c r="O146" s="270"/>
      <c r="P146" s="8">
        <v>2</v>
      </c>
      <c r="Q146" s="8">
        <v>3</v>
      </c>
      <c r="R146" s="10">
        <v>6</v>
      </c>
      <c r="S146" s="107">
        <f t="shared" si="23"/>
        <v>40</v>
      </c>
      <c r="T146" s="103">
        <f t="shared" si="24"/>
        <v>3.6363636363636362</v>
      </c>
      <c r="U146" s="157">
        <f t="shared" si="22"/>
        <v>12</v>
      </c>
      <c r="V146" s="137"/>
      <c r="AD146" s="246"/>
    </row>
    <row r="147" spans="2:30" s="138" customFormat="1" ht="15" customHeight="1" thickBot="1" x14ac:dyDescent="0.25">
      <c r="B147" s="271" t="s">
        <v>40</v>
      </c>
      <c r="C147" s="272"/>
      <c r="D147" s="272"/>
      <c r="E147" s="272"/>
      <c r="F147" s="273"/>
      <c r="G147" s="45">
        <f>SUM(G132:G146)</f>
        <v>55</v>
      </c>
      <c r="H147" s="45">
        <f t="shared" ref="H147:R147" si="25">SUM(H132:H146)</f>
        <v>52</v>
      </c>
      <c r="I147" s="45">
        <f t="shared" si="25"/>
        <v>76</v>
      </c>
      <c r="J147" s="45">
        <f t="shared" si="25"/>
        <v>53</v>
      </c>
      <c r="K147" s="45">
        <f t="shared" si="25"/>
        <v>51</v>
      </c>
      <c r="L147" s="45">
        <f t="shared" si="25"/>
        <v>59</v>
      </c>
      <c r="M147" s="45">
        <f t="shared" si="25"/>
        <v>73</v>
      </c>
      <c r="N147" s="45">
        <f t="shared" si="25"/>
        <v>45</v>
      </c>
      <c r="O147" s="45"/>
      <c r="P147" s="45">
        <f t="shared" si="25"/>
        <v>79</v>
      </c>
      <c r="Q147" s="45">
        <f t="shared" si="25"/>
        <v>57</v>
      </c>
      <c r="R147" s="45">
        <f t="shared" si="25"/>
        <v>75</v>
      </c>
      <c r="S147" s="60"/>
      <c r="T147" s="58"/>
      <c r="U147" s="175"/>
      <c r="V147" s="104">
        <f>SUM(G147:R147)</f>
        <v>675</v>
      </c>
      <c r="W147" s="252" t="s">
        <v>52</v>
      </c>
      <c r="X147" s="252"/>
      <c r="Y147" s="252"/>
      <c r="Z147" s="252"/>
      <c r="AD147" s="246"/>
    </row>
    <row r="148" spans="2:30" s="138" customFormat="1" ht="15" customHeight="1" x14ac:dyDescent="0.2">
      <c r="B148" s="256"/>
      <c r="C148" s="145">
        <v>1</v>
      </c>
      <c r="D148" s="146" t="s">
        <v>0</v>
      </c>
      <c r="E148" s="147" t="s">
        <v>103</v>
      </c>
      <c r="F148" s="148" t="s">
        <v>104</v>
      </c>
      <c r="G148" s="242">
        <v>5</v>
      </c>
      <c r="H148" s="243">
        <v>6</v>
      </c>
      <c r="I148" s="243">
        <v>8</v>
      </c>
      <c r="J148" s="243">
        <v>5</v>
      </c>
      <c r="K148" s="243">
        <v>6</v>
      </c>
      <c r="L148" s="243">
        <v>5</v>
      </c>
      <c r="M148" s="243">
        <v>6</v>
      </c>
      <c r="N148" s="243">
        <v>9</v>
      </c>
      <c r="O148" s="244">
        <v>7</v>
      </c>
      <c r="P148" s="265"/>
      <c r="Q148" s="243">
        <v>6</v>
      </c>
      <c r="R148" s="245">
        <v>4</v>
      </c>
      <c r="S148" s="108">
        <f t="shared" si="23"/>
        <v>67</v>
      </c>
      <c r="T148" s="100">
        <f t="shared" si="24"/>
        <v>6.0909090909090908</v>
      </c>
      <c r="U148" s="160">
        <f t="shared" ref="U148:U162" si="26">RANK(S148,$S$148:$S$162)</f>
        <v>1</v>
      </c>
      <c r="V148" s="137"/>
      <c r="AD148" s="246"/>
    </row>
    <row r="149" spans="2:30" s="138" customFormat="1" ht="15" customHeight="1" x14ac:dyDescent="0.2">
      <c r="B149" s="257"/>
      <c r="C149" s="150">
        <v>2</v>
      </c>
      <c r="D149" s="151" t="s">
        <v>0</v>
      </c>
      <c r="E149" s="108" t="s">
        <v>105</v>
      </c>
      <c r="F149" s="106" t="s">
        <v>106</v>
      </c>
      <c r="G149" s="13">
        <v>4</v>
      </c>
      <c r="H149" s="3">
        <v>3</v>
      </c>
      <c r="I149" s="3">
        <v>7</v>
      </c>
      <c r="J149" s="3">
        <v>4</v>
      </c>
      <c r="K149" s="3">
        <v>3</v>
      </c>
      <c r="L149" s="3">
        <v>5</v>
      </c>
      <c r="M149" s="3">
        <v>5</v>
      </c>
      <c r="N149" s="3">
        <v>3</v>
      </c>
      <c r="O149" s="14">
        <v>5</v>
      </c>
      <c r="P149" s="266"/>
      <c r="Q149" s="3">
        <v>4</v>
      </c>
      <c r="R149" s="5">
        <v>6</v>
      </c>
      <c r="S149" s="108">
        <f t="shared" si="23"/>
        <v>49</v>
      </c>
      <c r="T149" s="100">
        <f t="shared" si="24"/>
        <v>4.4545454545454541</v>
      </c>
      <c r="U149" s="160">
        <f t="shared" si="26"/>
        <v>12</v>
      </c>
      <c r="V149" s="137"/>
      <c r="AD149" s="246"/>
    </row>
    <row r="150" spans="2:30" s="138" customFormat="1" ht="15" customHeight="1" x14ac:dyDescent="0.2">
      <c r="B150" s="257"/>
      <c r="C150" s="150">
        <v>3</v>
      </c>
      <c r="D150" s="151" t="s">
        <v>0</v>
      </c>
      <c r="E150" s="108" t="s">
        <v>107</v>
      </c>
      <c r="F150" s="106" t="s">
        <v>108</v>
      </c>
      <c r="G150" s="13">
        <v>4</v>
      </c>
      <c r="H150" s="3">
        <v>4</v>
      </c>
      <c r="I150" s="3">
        <v>8</v>
      </c>
      <c r="J150" s="3">
        <v>5</v>
      </c>
      <c r="K150" s="3">
        <v>5</v>
      </c>
      <c r="L150" s="3">
        <v>5</v>
      </c>
      <c r="M150" s="3">
        <v>7</v>
      </c>
      <c r="N150" s="3">
        <v>6</v>
      </c>
      <c r="O150" s="14">
        <v>6</v>
      </c>
      <c r="P150" s="266"/>
      <c r="Q150" s="3">
        <v>5</v>
      </c>
      <c r="R150" s="5">
        <v>5</v>
      </c>
      <c r="S150" s="108">
        <f t="shared" si="23"/>
        <v>60</v>
      </c>
      <c r="T150" s="100">
        <f t="shared" si="24"/>
        <v>5.4545454545454541</v>
      </c>
      <c r="U150" s="160">
        <f t="shared" si="26"/>
        <v>3</v>
      </c>
      <c r="V150" s="137"/>
      <c r="AD150" s="246"/>
    </row>
    <row r="151" spans="2:30" s="138" customFormat="1" ht="15" customHeight="1" x14ac:dyDescent="0.2">
      <c r="B151" s="257"/>
      <c r="C151" s="150">
        <v>4</v>
      </c>
      <c r="D151" s="151" t="s">
        <v>0</v>
      </c>
      <c r="E151" s="108" t="s">
        <v>109</v>
      </c>
      <c r="F151" s="106" t="s">
        <v>110</v>
      </c>
      <c r="G151" s="13">
        <v>2</v>
      </c>
      <c r="H151" s="3">
        <v>5</v>
      </c>
      <c r="I151" s="3">
        <v>5</v>
      </c>
      <c r="J151" s="3">
        <v>3</v>
      </c>
      <c r="K151" s="3">
        <v>4</v>
      </c>
      <c r="L151" s="3">
        <v>4</v>
      </c>
      <c r="M151" s="3">
        <v>5</v>
      </c>
      <c r="N151" s="3">
        <v>2</v>
      </c>
      <c r="O151" s="14">
        <v>5</v>
      </c>
      <c r="P151" s="266"/>
      <c r="Q151" s="3">
        <v>3</v>
      </c>
      <c r="R151" s="4">
        <v>3</v>
      </c>
      <c r="S151" s="108">
        <f t="shared" si="23"/>
        <v>41</v>
      </c>
      <c r="T151" s="100">
        <f t="shared" si="24"/>
        <v>3.7272727272727271</v>
      </c>
      <c r="U151" s="160">
        <f t="shared" si="26"/>
        <v>14</v>
      </c>
      <c r="V151" s="137"/>
      <c r="AD151" s="246"/>
    </row>
    <row r="152" spans="2:30" s="138" customFormat="1" ht="15" customHeight="1" x14ac:dyDescent="0.2">
      <c r="B152" s="257"/>
      <c r="C152" s="150">
        <v>5</v>
      </c>
      <c r="D152" s="151" t="s">
        <v>0</v>
      </c>
      <c r="E152" s="108" t="s">
        <v>111</v>
      </c>
      <c r="F152" s="106" t="s">
        <v>112</v>
      </c>
      <c r="G152" s="13">
        <v>6</v>
      </c>
      <c r="H152" s="3">
        <v>5</v>
      </c>
      <c r="I152" s="3">
        <v>9</v>
      </c>
      <c r="J152" s="3">
        <v>4</v>
      </c>
      <c r="K152" s="3">
        <v>5</v>
      </c>
      <c r="L152" s="6">
        <v>4</v>
      </c>
      <c r="M152" s="6">
        <v>6</v>
      </c>
      <c r="N152" s="3">
        <v>3</v>
      </c>
      <c r="O152" s="14">
        <v>5</v>
      </c>
      <c r="P152" s="266"/>
      <c r="Q152" s="3">
        <v>5</v>
      </c>
      <c r="R152" s="5">
        <v>4</v>
      </c>
      <c r="S152" s="108">
        <f t="shared" si="23"/>
        <v>56</v>
      </c>
      <c r="T152" s="100">
        <f t="shared" si="24"/>
        <v>5.0909090909090908</v>
      </c>
      <c r="U152" s="160">
        <f t="shared" si="26"/>
        <v>6</v>
      </c>
      <c r="V152" s="137"/>
      <c r="AD152" s="246"/>
    </row>
    <row r="153" spans="2:30" s="138" customFormat="1" ht="15" customHeight="1" x14ac:dyDescent="0.2">
      <c r="B153" s="257"/>
      <c r="C153" s="150">
        <v>6</v>
      </c>
      <c r="D153" s="151" t="s">
        <v>0</v>
      </c>
      <c r="E153" s="108" t="s">
        <v>113</v>
      </c>
      <c r="F153" s="106" t="s">
        <v>114</v>
      </c>
      <c r="G153" s="13">
        <v>2</v>
      </c>
      <c r="H153" s="3">
        <v>2</v>
      </c>
      <c r="I153" s="6">
        <v>3</v>
      </c>
      <c r="J153" s="3">
        <v>2</v>
      </c>
      <c r="K153" s="3">
        <v>3</v>
      </c>
      <c r="L153" s="3">
        <v>3</v>
      </c>
      <c r="M153" s="3">
        <v>4</v>
      </c>
      <c r="N153" s="3">
        <v>6</v>
      </c>
      <c r="O153" s="14">
        <v>4</v>
      </c>
      <c r="P153" s="266"/>
      <c r="Q153" s="3">
        <v>3</v>
      </c>
      <c r="R153" s="5">
        <v>3</v>
      </c>
      <c r="S153" s="108">
        <f t="shared" si="23"/>
        <v>35</v>
      </c>
      <c r="T153" s="100">
        <f t="shared" si="24"/>
        <v>3.1818181818181817</v>
      </c>
      <c r="U153" s="160">
        <f t="shared" si="26"/>
        <v>15</v>
      </c>
      <c r="V153" s="137"/>
      <c r="AD153" s="246"/>
    </row>
    <row r="154" spans="2:30" s="138" customFormat="1" ht="15" customHeight="1" x14ac:dyDescent="0.2">
      <c r="B154" s="257"/>
      <c r="C154" s="150">
        <v>7</v>
      </c>
      <c r="D154" s="151" t="s">
        <v>0</v>
      </c>
      <c r="E154" s="108" t="s">
        <v>111</v>
      </c>
      <c r="F154" s="106" t="s">
        <v>115</v>
      </c>
      <c r="G154" s="13">
        <v>6</v>
      </c>
      <c r="H154" s="3">
        <v>2</v>
      </c>
      <c r="I154" s="6">
        <v>6</v>
      </c>
      <c r="J154" s="3">
        <v>3</v>
      </c>
      <c r="K154" s="3">
        <v>4</v>
      </c>
      <c r="L154" s="3">
        <v>4</v>
      </c>
      <c r="M154" s="3">
        <v>5</v>
      </c>
      <c r="N154" s="3">
        <v>2</v>
      </c>
      <c r="O154" s="14">
        <v>5</v>
      </c>
      <c r="P154" s="266"/>
      <c r="Q154" s="3">
        <v>4</v>
      </c>
      <c r="R154" s="5">
        <v>7</v>
      </c>
      <c r="S154" s="108">
        <f t="shared" si="23"/>
        <v>48</v>
      </c>
      <c r="T154" s="100">
        <f t="shared" si="24"/>
        <v>4.3636363636363633</v>
      </c>
      <c r="U154" s="160">
        <f t="shared" si="26"/>
        <v>13</v>
      </c>
      <c r="V154" s="137"/>
      <c r="AD154" s="246"/>
    </row>
    <row r="155" spans="2:30" s="138" customFormat="1" ht="15" customHeight="1" x14ac:dyDescent="0.2">
      <c r="B155" s="257"/>
      <c r="C155" s="150">
        <v>8</v>
      </c>
      <c r="D155" s="151" t="s">
        <v>0</v>
      </c>
      <c r="E155" s="108" t="s">
        <v>116</v>
      </c>
      <c r="F155" s="106" t="s">
        <v>117</v>
      </c>
      <c r="G155" s="13">
        <v>6</v>
      </c>
      <c r="H155" s="3">
        <v>2</v>
      </c>
      <c r="I155" s="6">
        <v>5</v>
      </c>
      <c r="J155" s="3">
        <v>4</v>
      </c>
      <c r="K155" s="3">
        <v>4</v>
      </c>
      <c r="L155" s="3">
        <v>4</v>
      </c>
      <c r="M155" s="3">
        <v>6</v>
      </c>
      <c r="N155" s="3">
        <v>5</v>
      </c>
      <c r="O155" s="14">
        <v>6</v>
      </c>
      <c r="P155" s="266"/>
      <c r="Q155" s="3">
        <v>5</v>
      </c>
      <c r="R155" s="5">
        <v>3</v>
      </c>
      <c r="S155" s="108">
        <f t="shared" si="23"/>
        <v>50</v>
      </c>
      <c r="T155" s="100">
        <f t="shared" si="24"/>
        <v>4.5454545454545459</v>
      </c>
      <c r="U155" s="160">
        <f t="shared" si="26"/>
        <v>11</v>
      </c>
      <c r="V155" s="137"/>
      <c r="AD155" s="246"/>
    </row>
    <row r="156" spans="2:30" s="138" customFormat="1" ht="15" customHeight="1" x14ac:dyDescent="0.2">
      <c r="B156" s="257"/>
      <c r="C156" s="150">
        <v>9</v>
      </c>
      <c r="D156" s="151" t="s">
        <v>0</v>
      </c>
      <c r="E156" s="108" t="s">
        <v>118</v>
      </c>
      <c r="F156" s="106" t="s">
        <v>119</v>
      </c>
      <c r="G156" s="13">
        <v>4</v>
      </c>
      <c r="H156" s="3">
        <v>4</v>
      </c>
      <c r="I156" s="3">
        <v>7</v>
      </c>
      <c r="J156" s="3">
        <v>3</v>
      </c>
      <c r="K156" s="3">
        <v>5</v>
      </c>
      <c r="L156" s="3">
        <v>4</v>
      </c>
      <c r="M156" s="3">
        <v>6</v>
      </c>
      <c r="N156" s="3">
        <v>6</v>
      </c>
      <c r="O156" s="14">
        <v>5</v>
      </c>
      <c r="P156" s="266"/>
      <c r="Q156" s="3">
        <v>5</v>
      </c>
      <c r="R156" s="5">
        <v>4</v>
      </c>
      <c r="S156" s="108">
        <f t="shared" si="23"/>
        <v>53</v>
      </c>
      <c r="T156" s="100">
        <f t="shared" si="24"/>
        <v>4.8181818181818183</v>
      </c>
      <c r="U156" s="160">
        <f t="shared" si="26"/>
        <v>9</v>
      </c>
      <c r="V156" s="137"/>
      <c r="AD156" s="246"/>
    </row>
    <row r="157" spans="2:30" s="138" customFormat="1" ht="15" customHeight="1" x14ac:dyDescent="0.2">
      <c r="B157" s="257"/>
      <c r="C157" s="150">
        <v>10</v>
      </c>
      <c r="D157" s="151" t="s">
        <v>0</v>
      </c>
      <c r="E157" s="108" t="s">
        <v>120</v>
      </c>
      <c r="F157" s="106" t="s">
        <v>122</v>
      </c>
      <c r="G157" s="13">
        <v>6</v>
      </c>
      <c r="H157" s="3">
        <v>8</v>
      </c>
      <c r="I157" s="3">
        <v>7</v>
      </c>
      <c r="J157" s="3">
        <v>5</v>
      </c>
      <c r="K157" s="3">
        <v>5</v>
      </c>
      <c r="L157" s="3">
        <v>3</v>
      </c>
      <c r="M157" s="3">
        <v>6</v>
      </c>
      <c r="N157" s="3">
        <v>5</v>
      </c>
      <c r="O157" s="14">
        <v>5</v>
      </c>
      <c r="P157" s="266"/>
      <c r="Q157" s="3">
        <v>5</v>
      </c>
      <c r="R157" s="5">
        <v>4</v>
      </c>
      <c r="S157" s="108">
        <f t="shared" si="23"/>
        <v>59</v>
      </c>
      <c r="T157" s="100">
        <f t="shared" si="24"/>
        <v>5.3636363636363633</v>
      </c>
      <c r="U157" s="160">
        <f t="shared" si="26"/>
        <v>4</v>
      </c>
      <c r="V157" s="137"/>
      <c r="AD157" s="246"/>
    </row>
    <row r="158" spans="2:30" s="138" customFormat="1" ht="15" customHeight="1" x14ac:dyDescent="0.2">
      <c r="B158" s="257"/>
      <c r="C158" s="150">
        <v>11</v>
      </c>
      <c r="D158" s="151" t="s">
        <v>0</v>
      </c>
      <c r="E158" s="108" t="s">
        <v>120</v>
      </c>
      <c r="F158" s="106" t="s">
        <v>121</v>
      </c>
      <c r="G158" s="13">
        <v>7</v>
      </c>
      <c r="H158" s="3">
        <v>4</v>
      </c>
      <c r="I158" s="6">
        <v>5</v>
      </c>
      <c r="J158" s="3">
        <v>5</v>
      </c>
      <c r="K158" s="3">
        <v>4</v>
      </c>
      <c r="L158" s="3">
        <v>4</v>
      </c>
      <c r="M158" s="3">
        <v>6</v>
      </c>
      <c r="N158" s="3">
        <v>4</v>
      </c>
      <c r="O158" s="14">
        <v>5</v>
      </c>
      <c r="P158" s="266"/>
      <c r="Q158" s="3">
        <v>5</v>
      </c>
      <c r="R158" s="5">
        <v>3</v>
      </c>
      <c r="S158" s="108">
        <f t="shared" si="23"/>
        <v>52</v>
      </c>
      <c r="T158" s="100">
        <f t="shared" si="24"/>
        <v>4.7272727272727275</v>
      </c>
      <c r="U158" s="160">
        <f t="shared" si="26"/>
        <v>10</v>
      </c>
      <c r="V158" s="137"/>
      <c r="AD158" s="246"/>
    </row>
    <row r="159" spans="2:30" s="138" customFormat="1" ht="15" customHeight="1" x14ac:dyDescent="0.2">
      <c r="B159" s="257"/>
      <c r="C159" s="150">
        <v>12</v>
      </c>
      <c r="D159" s="151" t="s">
        <v>0</v>
      </c>
      <c r="E159" s="108" t="s">
        <v>123</v>
      </c>
      <c r="F159" s="106" t="s">
        <v>124</v>
      </c>
      <c r="G159" s="13">
        <v>6</v>
      </c>
      <c r="H159" s="3">
        <v>5</v>
      </c>
      <c r="I159" s="6">
        <v>8</v>
      </c>
      <c r="J159" s="3">
        <v>6</v>
      </c>
      <c r="K159" s="3">
        <v>4</v>
      </c>
      <c r="L159" s="3">
        <v>4</v>
      </c>
      <c r="M159" s="3">
        <v>5</v>
      </c>
      <c r="N159" s="3">
        <v>3</v>
      </c>
      <c r="O159" s="14">
        <v>6</v>
      </c>
      <c r="P159" s="266"/>
      <c r="Q159" s="3">
        <v>6</v>
      </c>
      <c r="R159" s="5">
        <v>3</v>
      </c>
      <c r="S159" s="108">
        <f t="shared" si="23"/>
        <v>56</v>
      </c>
      <c r="T159" s="100">
        <f t="shared" si="24"/>
        <v>5.0909090909090908</v>
      </c>
      <c r="U159" s="160">
        <f t="shared" si="26"/>
        <v>6</v>
      </c>
      <c r="V159" s="137"/>
      <c r="AD159" s="246"/>
    </row>
    <row r="160" spans="2:30" s="138" customFormat="1" ht="15" customHeight="1" x14ac:dyDescent="0.2">
      <c r="B160" s="257"/>
      <c r="C160" s="150">
        <v>13</v>
      </c>
      <c r="D160" s="151" t="s">
        <v>0</v>
      </c>
      <c r="E160" s="108" t="s">
        <v>123</v>
      </c>
      <c r="F160" s="106" t="s">
        <v>125</v>
      </c>
      <c r="G160" s="13">
        <v>5</v>
      </c>
      <c r="H160" s="3">
        <v>4</v>
      </c>
      <c r="I160" s="6">
        <v>6</v>
      </c>
      <c r="J160" s="3">
        <v>7</v>
      </c>
      <c r="K160" s="3">
        <v>4</v>
      </c>
      <c r="L160" s="3">
        <v>5</v>
      </c>
      <c r="M160" s="3">
        <v>5</v>
      </c>
      <c r="N160" s="3">
        <v>3</v>
      </c>
      <c r="O160" s="14">
        <v>6</v>
      </c>
      <c r="P160" s="266"/>
      <c r="Q160" s="3">
        <v>5</v>
      </c>
      <c r="R160" s="5">
        <v>4</v>
      </c>
      <c r="S160" s="108">
        <f t="shared" si="23"/>
        <v>54</v>
      </c>
      <c r="T160" s="100">
        <f t="shared" si="24"/>
        <v>4.9090909090909092</v>
      </c>
      <c r="U160" s="160">
        <f t="shared" si="26"/>
        <v>8</v>
      </c>
      <c r="V160" s="137"/>
      <c r="AD160" s="246"/>
    </row>
    <row r="161" spans="2:30" s="138" customFormat="1" ht="15" customHeight="1" x14ac:dyDescent="0.2">
      <c r="B161" s="257"/>
      <c r="C161" s="150">
        <v>14</v>
      </c>
      <c r="D161" s="151" t="s">
        <v>0</v>
      </c>
      <c r="E161" s="108" t="s">
        <v>126</v>
      </c>
      <c r="F161" s="106" t="s">
        <v>127</v>
      </c>
      <c r="G161" s="13">
        <v>5</v>
      </c>
      <c r="H161" s="3">
        <v>4</v>
      </c>
      <c r="I161" s="3">
        <v>8</v>
      </c>
      <c r="J161" s="3">
        <v>5</v>
      </c>
      <c r="K161" s="3">
        <v>4</v>
      </c>
      <c r="L161" s="3">
        <v>5</v>
      </c>
      <c r="M161" s="3">
        <v>5</v>
      </c>
      <c r="N161" s="3">
        <v>5</v>
      </c>
      <c r="O161" s="14">
        <v>7</v>
      </c>
      <c r="P161" s="266"/>
      <c r="Q161" s="3">
        <v>5</v>
      </c>
      <c r="R161" s="5">
        <v>6</v>
      </c>
      <c r="S161" s="108">
        <f t="shared" si="23"/>
        <v>59</v>
      </c>
      <c r="T161" s="100">
        <f t="shared" si="24"/>
        <v>5.3636363636363633</v>
      </c>
      <c r="U161" s="160">
        <f t="shared" si="26"/>
        <v>4</v>
      </c>
      <c r="V161" s="137"/>
      <c r="AD161" s="246"/>
    </row>
    <row r="162" spans="2:30" s="138" customFormat="1" ht="15" customHeight="1" thickBot="1" x14ac:dyDescent="0.25">
      <c r="B162" s="258"/>
      <c r="C162" s="152">
        <v>15</v>
      </c>
      <c r="D162" s="153" t="s">
        <v>0</v>
      </c>
      <c r="E162" s="154" t="s">
        <v>126</v>
      </c>
      <c r="F162" s="155" t="s">
        <v>128</v>
      </c>
      <c r="G162" s="15">
        <v>4</v>
      </c>
      <c r="H162" s="8">
        <v>5</v>
      </c>
      <c r="I162" s="8">
        <v>6</v>
      </c>
      <c r="J162" s="8">
        <v>6</v>
      </c>
      <c r="K162" s="8">
        <v>5</v>
      </c>
      <c r="L162" s="8">
        <v>5</v>
      </c>
      <c r="M162" s="8">
        <v>6</v>
      </c>
      <c r="N162" s="8">
        <v>6</v>
      </c>
      <c r="O162" s="16">
        <v>7</v>
      </c>
      <c r="P162" s="267"/>
      <c r="Q162" s="8">
        <v>6</v>
      </c>
      <c r="R162" s="18">
        <v>7</v>
      </c>
      <c r="S162" s="108">
        <f t="shared" si="23"/>
        <v>63</v>
      </c>
      <c r="T162" s="100">
        <f t="shared" si="24"/>
        <v>5.7272727272727275</v>
      </c>
      <c r="U162" s="160">
        <f t="shared" si="26"/>
        <v>2</v>
      </c>
      <c r="V162" s="137"/>
      <c r="AD162" s="246"/>
    </row>
    <row r="163" spans="2:30" s="138" customFormat="1" ht="15" customHeight="1" thickBot="1" x14ac:dyDescent="0.25">
      <c r="B163" s="271" t="s">
        <v>45</v>
      </c>
      <c r="C163" s="272"/>
      <c r="D163" s="272"/>
      <c r="E163" s="272"/>
      <c r="F163" s="273"/>
      <c r="G163" s="45">
        <f>SUM(G148:G162)</f>
        <v>72</v>
      </c>
      <c r="H163" s="45">
        <f t="shared" ref="H163:R163" si="27">SUM(H148:H162)</f>
        <v>63</v>
      </c>
      <c r="I163" s="45">
        <f t="shared" si="27"/>
        <v>98</v>
      </c>
      <c r="J163" s="45">
        <f t="shared" si="27"/>
        <v>67</v>
      </c>
      <c r="K163" s="45">
        <f t="shared" si="27"/>
        <v>65</v>
      </c>
      <c r="L163" s="45">
        <f t="shared" si="27"/>
        <v>64</v>
      </c>
      <c r="M163" s="45">
        <f t="shared" si="27"/>
        <v>83</v>
      </c>
      <c r="N163" s="45">
        <f t="shared" si="27"/>
        <v>68</v>
      </c>
      <c r="O163" s="45">
        <f t="shared" si="27"/>
        <v>84</v>
      </c>
      <c r="P163" s="45"/>
      <c r="Q163" s="45">
        <f t="shared" si="27"/>
        <v>72</v>
      </c>
      <c r="R163" s="45">
        <f t="shared" si="27"/>
        <v>66</v>
      </c>
      <c r="S163" s="61"/>
      <c r="T163" s="58"/>
      <c r="U163" s="175"/>
      <c r="V163" s="104">
        <f>SUM(G163:R163)</f>
        <v>802</v>
      </c>
      <c r="W163" s="252" t="s">
        <v>52</v>
      </c>
      <c r="X163" s="252"/>
      <c r="Y163" s="252"/>
      <c r="Z163" s="252"/>
      <c r="AD163" s="246"/>
    </row>
    <row r="164" spans="2:30" s="138" customFormat="1" ht="15" customHeight="1" x14ac:dyDescent="0.2">
      <c r="B164" s="256"/>
      <c r="C164" s="132">
        <v>1</v>
      </c>
      <c r="D164" s="133" t="s">
        <v>19</v>
      </c>
      <c r="E164" s="156" t="s">
        <v>81</v>
      </c>
      <c r="F164" s="135" t="s">
        <v>82</v>
      </c>
      <c r="G164" s="11">
        <v>3</v>
      </c>
      <c r="H164" s="12">
        <v>2</v>
      </c>
      <c r="I164" s="23">
        <v>2</v>
      </c>
      <c r="J164" s="1">
        <v>2</v>
      </c>
      <c r="K164" s="1">
        <v>3</v>
      </c>
      <c r="L164" s="1">
        <v>2.7142857142857144</v>
      </c>
      <c r="M164" s="1">
        <v>2</v>
      </c>
      <c r="N164" s="1">
        <v>1</v>
      </c>
      <c r="O164" s="1">
        <v>3</v>
      </c>
      <c r="P164" s="1">
        <v>2</v>
      </c>
      <c r="Q164" s="268"/>
      <c r="R164" s="2">
        <v>2</v>
      </c>
      <c r="S164" s="109">
        <f t="shared" si="23"/>
        <v>24.714285714285715</v>
      </c>
      <c r="T164" s="103">
        <f t="shared" si="24"/>
        <v>2.2467532467532467</v>
      </c>
      <c r="U164" s="157">
        <f t="shared" ref="U164:U178" si="28">RANK(S164,$S$164:$S$178)</f>
        <v>15</v>
      </c>
      <c r="V164" s="137"/>
      <c r="AD164" s="246"/>
    </row>
    <row r="165" spans="2:30" s="138" customFormat="1" ht="15" customHeight="1" x14ac:dyDescent="0.2">
      <c r="B165" s="257"/>
      <c r="C165" s="139">
        <v>2</v>
      </c>
      <c r="D165" s="140" t="s">
        <v>19</v>
      </c>
      <c r="E165" s="107" t="s">
        <v>81</v>
      </c>
      <c r="F165" s="141" t="s">
        <v>83</v>
      </c>
      <c r="G165" s="13">
        <v>3</v>
      </c>
      <c r="H165" s="14">
        <v>2</v>
      </c>
      <c r="I165" s="3">
        <v>3</v>
      </c>
      <c r="J165" s="3">
        <v>2</v>
      </c>
      <c r="K165" s="3">
        <v>2</v>
      </c>
      <c r="L165" s="6">
        <v>2.1428571428571428</v>
      </c>
      <c r="M165" s="6">
        <v>3</v>
      </c>
      <c r="N165" s="3">
        <v>3</v>
      </c>
      <c r="O165" s="3">
        <v>4</v>
      </c>
      <c r="P165" s="3">
        <v>3</v>
      </c>
      <c r="Q165" s="269"/>
      <c r="R165" s="5">
        <v>3</v>
      </c>
      <c r="S165" s="109">
        <f t="shared" si="23"/>
        <v>30.142857142857142</v>
      </c>
      <c r="T165" s="103">
        <f t="shared" si="24"/>
        <v>2.7402597402597402</v>
      </c>
      <c r="U165" s="157">
        <f t="shared" si="28"/>
        <v>13</v>
      </c>
      <c r="V165" s="137"/>
      <c r="AD165" s="246"/>
    </row>
    <row r="166" spans="2:30" s="138" customFormat="1" ht="15" customHeight="1" x14ac:dyDescent="0.2">
      <c r="B166" s="257"/>
      <c r="C166" s="139">
        <v>3</v>
      </c>
      <c r="D166" s="140" t="s">
        <v>19</v>
      </c>
      <c r="E166" s="107" t="s">
        <v>81</v>
      </c>
      <c r="F166" s="141" t="s">
        <v>84</v>
      </c>
      <c r="G166" s="13">
        <v>4</v>
      </c>
      <c r="H166" s="14">
        <v>2</v>
      </c>
      <c r="I166" s="6">
        <v>5</v>
      </c>
      <c r="J166" s="3">
        <v>3</v>
      </c>
      <c r="K166" s="3">
        <v>2</v>
      </c>
      <c r="L166" s="3">
        <v>2.2857142857142856</v>
      </c>
      <c r="M166" s="3">
        <v>3</v>
      </c>
      <c r="N166" s="3">
        <v>4</v>
      </c>
      <c r="O166" s="3">
        <v>4</v>
      </c>
      <c r="P166" s="3">
        <v>1</v>
      </c>
      <c r="Q166" s="269"/>
      <c r="R166" s="5">
        <v>3</v>
      </c>
      <c r="S166" s="109">
        <f t="shared" si="23"/>
        <v>33.285714285714285</v>
      </c>
      <c r="T166" s="103">
        <f t="shared" si="24"/>
        <v>3.0259740259740258</v>
      </c>
      <c r="U166" s="157">
        <f t="shared" si="28"/>
        <v>10</v>
      </c>
      <c r="V166" s="137"/>
      <c r="AD166" s="246"/>
    </row>
    <row r="167" spans="2:30" s="138" customFormat="1" ht="15" customHeight="1" x14ac:dyDescent="0.2">
      <c r="B167" s="257"/>
      <c r="C167" s="139">
        <v>4</v>
      </c>
      <c r="D167" s="140" t="s">
        <v>19</v>
      </c>
      <c r="E167" s="107" t="s">
        <v>85</v>
      </c>
      <c r="F167" s="141" t="s">
        <v>86</v>
      </c>
      <c r="G167" s="13">
        <v>3</v>
      </c>
      <c r="H167" s="14">
        <v>3</v>
      </c>
      <c r="I167" s="3">
        <v>5</v>
      </c>
      <c r="J167" s="3">
        <v>4</v>
      </c>
      <c r="K167" s="3">
        <v>3</v>
      </c>
      <c r="L167" s="3">
        <v>3.7142857142857144</v>
      </c>
      <c r="M167" s="3">
        <v>3</v>
      </c>
      <c r="N167" s="3">
        <v>2</v>
      </c>
      <c r="O167" s="3">
        <v>4</v>
      </c>
      <c r="P167" s="3">
        <v>2</v>
      </c>
      <c r="Q167" s="269"/>
      <c r="R167" s="4">
        <v>3</v>
      </c>
      <c r="S167" s="109">
        <f t="shared" si="23"/>
        <v>35.714285714285715</v>
      </c>
      <c r="T167" s="103">
        <f t="shared" si="24"/>
        <v>3.2467532467532467</v>
      </c>
      <c r="U167" s="157">
        <f t="shared" si="28"/>
        <v>9</v>
      </c>
      <c r="V167" s="137"/>
      <c r="AD167" s="246"/>
    </row>
    <row r="168" spans="2:30" s="138" customFormat="1" ht="15" customHeight="1" x14ac:dyDescent="0.2">
      <c r="B168" s="257"/>
      <c r="C168" s="139">
        <v>5</v>
      </c>
      <c r="D168" s="140" t="s">
        <v>19</v>
      </c>
      <c r="E168" s="107" t="s">
        <v>85</v>
      </c>
      <c r="F168" s="141" t="s">
        <v>87</v>
      </c>
      <c r="G168" s="13">
        <v>3</v>
      </c>
      <c r="H168" s="14">
        <v>3</v>
      </c>
      <c r="I168" s="6">
        <v>6</v>
      </c>
      <c r="J168" s="3">
        <v>4</v>
      </c>
      <c r="K168" s="3">
        <v>4</v>
      </c>
      <c r="L168" s="3">
        <v>3.7142857142857144</v>
      </c>
      <c r="M168" s="3">
        <v>4</v>
      </c>
      <c r="N168" s="3">
        <v>2</v>
      </c>
      <c r="O168" s="3">
        <v>5</v>
      </c>
      <c r="P168" s="3">
        <v>3</v>
      </c>
      <c r="Q168" s="269"/>
      <c r="R168" s="5">
        <v>4</v>
      </c>
      <c r="S168" s="109">
        <f t="shared" si="23"/>
        <v>41.714285714285715</v>
      </c>
      <c r="T168" s="103">
        <f t="shared" si="24"/>
        <v>3.7922077922077921</v>
      </c>
      <c r="U168" s="157">
        <f t="shared" si="28"/>
        <v>7</v>
      </c>
      <c r="V168" s="137"/>
      <c r="AD168" s="246"/>
    </row>
    <row r="169" spans="2:30" s="138" customFormat="1" ht="15" customHeight="1" x14ac:dyDescent="0.2">
      <c r="B169" s="257"/>
      <c r="C169" s="139">
        <v>6</v>
      </c>
      <c r="D169" s="140" t="s">
        <v>19</v>
      </c>
      <c r="E169" s="107" t="s">
        <v>88</v>
      </c>
      <c r="F169" s="141" t="s">
        <v>89</v>
      </c>
      <c r="G169" s="13">
        <v>6</v>
      </c>
      <c r="H169" s="14">
        <v>3</v>
      </c>
      <c r="I169" s="6">
        <v>5</v>
      </c>
      <c r="J169" s="3">
        <v>4</v>
      </c>
      <c r="K169" s="3">
        <v>3</v>
      </c>
      <c r="L169" s="3">
        <v>4.2857142857142856</v>
      </c>
      <c r="M169" s="3">
        <v>5</v>
      </c>
      <c r="N169" s="3">
        <v>7</v>
      </c>
      <c r="O169" s="3">
        <v>5</v>
      </c>
      <c r="P169" s="3">
        <v>4</v>
      </c>
      <c r="Q169" s="269"/>
      <c r="R169" s="5">
        <v>5</v>
      </c>
      <c r="S169" s="109">
        <f t="shared" si="23"/>
        <v>51.285714285714285</v>
      </c>
      <c r="T169" s="103">
        <f t="shared" si="24"/>
        <v>4.662337662337662</v>
      </c>
      <c r="U169" s="157">
        <f t="shared" si="28"/>
        <v>3</v>
      </c>
      <c r="V169" s="137"/>
      <c r="AD169" s="246"/>
    </row>
    <row r="170" spans="2:30" s="138" customFormat="1" ht="15" customHeight="1" x14ac:dyDescent="0.2">
      <c r="B170" s="257"/>
      <c r="C170" s="139">
        <v>7</v>
      </c>
      <c r="D170" s="140" t="s">
        <v>19</v>
      </c>
      <c r="E170" s="107" t="s">
        <v>88</v>
      </c>
      <c r="F170" s="141" t="s">
        <v>90</v>
      </c>
      <c r="G170" s="13">
        <v>4</v>
      </c>
      <c r="H170" s="14">
        <v>3</v>
      </c>
      <c r="I170" s="3">
        <v>5</v>
      </c>
      <c r="J170" s="3">
        <v>4</v>
      </c>
      <c r="K170" s="3">
        <v>4</v>
      </c>
      <c r="L170" s="3">
        <v>3</v>
      </c>
      <c r="M170" s="3">
        <v>4</v>
      </c>
      <c r="N170" s="3">
        <v>2</v>
      </c>
      <c r="O170" s="3">
        <v>4</v>
      </c>
      <c r="P170" s="3">
        <v>2</v>
      </c>
      <c r="Q170" s="269"/>
      <c r="R170" s="5">
        <v>5</v>
      </c>
      <c r="S170" s="109">
        <f t="shared" si="23"/>
        <v>40</v>
      </c>
      <c r="T170" s="103">
        <f t="shared" si="24"/>
        <v>3.6363636363636362</v>
      </c>
      <c r="U170" s="157">
        <f t="shared" si="28"/>
        <v>8</v>
      </c>
      <c r="V170" s="137"/>
      <c r="AD170" s="246"/>
    </row>
    <row r="171" spans="2:30" s="138" customFormat="1" ht="15" customHeight="1" x14ac:dyDescent="0.2">
      <c r="B171" s="257"/>
      <c r="C171" s="139">
        <v>8</v>
      </c>
      <c r="D171" s="140" t="s">
        <v>19</v>
      </c>
      <c r="E171" s="107" t="s">
        <v>88</v>
      </c>
      <c r="F171" s="141" t="s">
        <v>91</v>
      </c>
      <c r="G171" s="13">
        <v>4</v>
      </c>
      <c r="H171" s="14">
        <v>6</v>
      </c>
      <c r="I171" s="3">
        <v>6</v>
      </c>
      <c r="J171" s="3">
        <v>3</v>
      </c>
      <c r="K171" s="3">
        <v>3</v>
      </c>
      <c r="L171" s="3">
        <v>4</v>
      </c>
      <c r="M171" s="3">
        <v>4</v>
      </c>
      <c r="N171" s="3">
        <v>6</v>
      </c>
      <c r="O171" s="3">
        <v>4</v>
      </c>
      <c r="P171" s="3">
        <v>2</v>
      </c>
      <c r="Q171" s="269"/>
      <c r="R171" s="5">
        <v>6</v>
      </c>
      <c r="S171" s="109">
        <f t="shared" si="23"/>
        <v>48</v>
      </c>
      <c r="T171" s="103">
        <f t="shared" si="24"/>
        <v>4.3636363636363633</v>
      </c>
      <c r="U171" s="157">
        <f t="shared" si="28"/>
        <v>4</v>
      </c>
      <c r="V171" s="137"/>
      <c r="AD171" s="246"/>
    </row>
    <row r="172" spans="2:30" s="138" customFormat="1" ht="15" customHeight="1" x14ac:dyDescent="0.2">
      <c r="B172" s="257"/>
      <c r="C172" s="139">
        <v>9</v>
      </c>
      <c r="D172" s="140" t="s">
        <v>19</v>
      </c>
      <c r="E172" s="107" t="s">
        <v>88</v>
      </c>
      <c r="F172" s="141" t="s">
        <v>92</v>
      </c>
      <c r="G172" s="13">
        <v>5</v>
      </c>
      <c r="H172" s="14">
        <v>3</v>
      </c>
      <c r="I172" s="3">
        <v>7</v>
      </c>
      <c r="J172" s="3">
        <v>4</v>
      </c>
      <c r="K172" s="3">
        <v>4</v>
      </c>
      <c r="L172" s="6">
        <v>5.4285714285714288</v>
      </c>
      <c r="M172" s="6">
        <v>5</v>
      </c>
      <c r="N172" s="3">
        <v>10</v>
      </c>
      <c r="O172" s="3">
        <v>5</v>
      </c>
      <c r="P172" s="3">
        <v>7</v>
      </c>
      <c r="Q172" s="269"/>
      <c r="R172" s="5">
        <v>5</v>
      </c>
      <c r="S172" s="109">
        <f t="shared" si="23"/>
        <v>60.428571428571431</v>
      </c>
      <c r="T172" s="103">
        <f t="shared" si="24"/>
        <v>5.4935064935064934</v>
      </c>
      <c r="U172" s="157">
        <f t="shared" si="28"/>
        <v>1</v>
      </c>
      <c r="V172" s="137"/>
      <c r="AD172" s="246"/>
    </row>
    <row r="173" spans="2:30" s="138" customFormat="1" ht="15" customHeight="1" x14ac:dyDescent="0.2">
      <c r="B173" s="257"/>
      <c r="C173" s="139">
        <v>10</v>
      </c>
      <c r="D173" s="140" t="s">
        <v>19</v>
      </c>
      <c r="E173" s="107" t="s">
        <v>93</v>
      </c>
      <c r="F173" s="141" t="s">
        <v>94</v>
      </c>
      <c r="G173" s="13">
        <v>2</v>
      </c>
      <c r="H173" s="14">
        <v>2</v>
      </c>
      <c r="I173" s="6">
        <v>3</v>
      </c>
      <c r="J173" s="3">
        <v>2</v>
      </c>
      <c r="K173" s="3">
        <v>3</v>
      </c>
      <c r="L173" s="3">
        <v>3</v>
      </c>
      <c r="M173" s="3">
        <v>3</v>
      </c>
      <c r="N173" s="3">
        <v>5</v>
      </c>
      <c r="O173" s="3">
        <v>4</v>
      </c>
      <c r="P173" s="3">
        <v>2</v>
      </c>
      <c r="Q173" s="269"/>
      <c r="R173" s="5">
        <v>3</v>
      </c>
      <c r="S173" s="109">
        <f t="shared" si="23"/>
        <v>32</v>
      </c>
      <c r="T173" s="103">
        <f t="shared" si="24"/>
        <v>2.9090909090909092</v>
      </c>
      <c r="U173" s="157">
        <f t="shared" si="28"/>
        <v>11</v>
      </c>
      <c r="V173" s="137"/>
      <c r="AD173" s="246"/>
    </row>
    <row r="174" spans="2:30" s="138" customFormat="1" ht="15" customHeight="1" x14ac:dyDescent="0.2">
      <c r="B174" s="257"/>
      <c r="C174" s="139">
        <v>11</v>
      </c>
      <c r="D174" s="140" t="s">
        <v>19</v>
      </c>
      <c r="E174" s="107" t="s">
        <v>95</v>
      </c>
      <c r="F174" s="141" t="s">
        <v>96</v>
      </c>
      <c r="G174" s="13">
        <v>2</v>
      </c>
      <c r="H174" s="14">
        <v>1</v>
      </c>
      <c r="I174" s="6">
        <v>4</v>
      </c>
      <c r="J174" s="3">
        <v>2</v>
      </c>
      <c r="K174" s="3">
        <v>2</v>
      </c>
      <c r="L174" s="3">
        <v>3.5714285714285716</v>
      </c>
      <c r="M174" s="3">
        <v>4</v>
      </c>
      <c r="N174" s="3">
        <v>2</v>
      </c>
      <c r="O174" s="3">
        <v>4</v>
      </c>
      <c r="P174" s="3">
        <v>1</v>
      </c>
      <c r="Q174" s="269"/>
      <c r="R174" s="5">
        <v>3</v>
      </c>
      <c r="S174" s="109">
        <f t="shared" ref="S174:S194" si="29">SUM(G174:R174)</f>
        <v>28.571428571428569</v>
      </c>
      <c r="T174" s="103">
        <f t="shared" si="24"/>
        <v>2.5974025974025974</v>
      </c>
      <c r="U174" s="157">
        <f t="shared" si="28"/>
        <v>14</v>
      </c>
      <c r="V174" s="137"/>
      <c r="AD174" s="246"/>
    </row>
    <row r="175" spans="2:30" s="138" customFormat="1" ht="15" customHeight="1" x14ac:dyDescent="0.2">
      <c r="B175" s="257"/>
      <c r="C175" s="139">
        <v>12</v>
      </c>
      <c r="D175" s="140" t="s">
        <v>19</v>
      </c>
      <c r="E175" s="107" t="s">
        <v>97</v>
      </c>
      <c r="F175" s="141" t="s">
        <v>98</v>
      </c>
      <c r="G175" s="13">
        <v>2</v>
      </c>
      <c r="H175" s="14">
        <v>2</v>
      </c>
      <c r="I175" s="3">
        <v>3</v>
      </c>
      <c r="J175" s="3">
        <v>3</v>
      </c>
      <c r="K175" s="3">
        <v>2</v>
      </c>
      <c r="L175" s="3">
        <v>3.5714285714285716</v>
      </c>
      <c r="M175" s="3">
        <v>3</v>
      </c>
      <c r="N175" s="3">
        <v>4</v>
      </c>
      <c r="O175" s="3">
        <v>4</v>
      </c>
      <c r="P175" s="3">
        <v>2</v>
      </c>
      <c r="Q175" s="269"/>
      <c r="R175" s="4">
        <v>2</v>
      </c>
      <c r="S175" s="109">
        <f t="shared" si="29"/>
        <v>30.571428571428569</v>
      </c>
      <c r="T175" s="103">
        <f t="shared" si="24"/>
        <v>2.779220779220779</v>
      </c>
      <c r="U175" s="157">
        <f t="shared" si="28"/>
        <v>12</v>
      </c>
      <c r="V175" s="137"/>
      <c r="AD175" s="246"/>
    </row>
    <row r="176" spans="2:30" s="138" customFormat="1" ht="15" customHeight="1" x14ac:dyDescent="0.2">
      <c r="B176" s="257"/>
      <c r="C176" s="139">
        <v>13</v>
      </c>
      <c r="D176" s="140" t="s">
        <v>19</v>
      </c>
      <c r="E176" s="107" t="s">
        <v>99</v>
      </c>
      <c r="F176" s="141" t="s">
        <v>100</v>
      </c>
      <c r="G176" s="13">
        <v>4</v>
      </c>
      <c r="H176" s="14">
        <v>6</v>
      </c>
      <c r="I176" s="3">
        <v>6</v>
      </c>
      <c r="J176" s="3">
        <v>3</v>
      </c>
      <c r="K176" s="3">
        <v>4</v>
      </c>
      <c r="L176" s="3">
        <v>4.5714285714285712</v>
      </c>
      <c r="M176" s="3">
        <v>5</v>
      </c>
      <c r="N176" s="3">
        <v>3</v>
      </c>
      <c r="O176" s="3">
        <v>4</v>
      </c>
      <c r="P176" s="3">
        <v>5</v>
      </c>
      <c r="Q176" s="269"/>
      <c r="R176" s="5">
        <v>3</v>
      </c>
      <c r="S176" s="109">
        <f t="shared" si="29"/>
        <v>47.571428571428569</v>
      </c>
      <c r="T176" s="103">
        <f t="shared" si="24"/>
        <v>4.3246753246753249</v>
      </c>
      <c r="U176" s="157">
        <f t="shared" si="28"/>
        <v>5</v>
      </c>
      <c r="V176" s="137"/>
      <c r="AD176" s="246"/>
    </row>
    <row r="177" spans="2:30" s="138" customFormat="1" ht="15" customHeight="1" x14ac:dyDescent="0.2">
      <c r="B177" s="257"/>
      <c r="C177" s="139">
        <v>14</v>
      </c>
      <c r="D177" s="140" t="s">
        <v>19</v>
      </c>
      <c r="E177" s="107" t="s">
        <v>99</v>
      </c>
      <c r="F177" s="141" t="s">
        <v>101</v>
      </c>
      <c r="G177" s="13">
        <v>5</v>
      </c>
      <c r="H177" s="14">
        <v>7</v>
      </c>
      <c r="I177" s="6">
        <v>6</v>
      </c>
      <c r="J177" s="3">
        <v>4</v>
      </c>
      <c r="K177" s="3">
        <v>5</v>
      </c>
      <c r="L177" s="3">
        <v>4.5714285714285712</v>
      </c>
      <c r="M177" s="3">
        <v>5</v>
      </c>
      <c r="N177" s="3">
        <v>5</v>
      </c>
      <c r="O177" s="3">
        <v>4</v>
      </c>
      <c r="P177" s="3">
        <v>7</v>
      </c>
      <c r="Q177" s="269"/>
      <c r="R177" s="5">
        <v>6</v>
      </c>
      <c r="S177" s="109">
        <f t="shared" si="29"/>
        <v>58.571428571428569</v>
      </c>
      <c r="T177" s="103">
        <f t="shared" si="24"/>
        <v>5.3246753246753249</v>
      </c>
      <c r="U177" s="157">
        <f t="shared" si="28"/>
        <v>2</v>
      </c>
      <c r="V177" s="137"/>
      <c r="AD177" s="246"/>
    </row>
    <row r="178" spans="2:30" s="138" customFormat="1" ht="15" customHeight="1" thickBot="1" x14ac:dyDescent="0.25">
      <c r="B178" s="257"/>
      <c r="C178" s="161">
        <v>15</v>
      </c>
      <c r="D178" s="162" t="s">
        <v>19</v>
      </c>
      <c r="E178" s="163" t="s">
        <v>99</v>
      </c>
      <c r="F178" s="164" t="s">
        <v>102</v>
      </c>
      <c r="G178" s="15">
        <v>4</v>
      </c>
      <c r="H178" s="16">
        <v>3</v>
      </c>
      <c r="I178" s="8">
        <v>6</v>
      </c>
      <c r="J178" s="8">
        <v>3</v>
      </c>
      <c r="K178" s="8">
        <v>4</v>
      </c>
      <c r="L178" s="8">
        <v>5.5714285714285712</v>
      </c>
      <c r="M178" s="8">
        <v>5</v>
      </c>
      <c r="N178" s="8">
        <v>2</v>
      </c>
      <c r="O178" s="8">
        <v>4</v>
      </c>
      <c r="P178" s="8">
        <v>2</v>
      </c>
      <c r="Q178" s="270"/>
      <c r="R178" s="10">
        <v>4</v>
      </c>
      <c r="S178" s="109">
        <f t="shared" si="29"/>
        <v>42.571428571428569</v>
      </c>
      <c r="T178" s="103">
        <f t="shared" si="24"/>
        <v>3.8701298701298699</v>
      </c>
      <c r="U178" s="157">
        <f t="shared" si="28"/>
        <v>6</v>
      </c>
      <c r="V178" s="137"/>
      <c r="AD178" s="246"/>
    </row>
    <row r="179" spans="2:30" s="138" customFormat="1" ht="15" customHeight="1" thickBot="1" x14ac:dyDescent="0.25">
      <c r="B179" s="271" t="s">
        <v>41</v>
      </c>
      <c r="C179" s="272"/>
      <c r="D179" s="272"/>
      <c r="E179" s="272"/>
      <c r="F179" s="273"/>
      <c r="G179" s="45">
        <f>SUM(G164:G178)</f>
        <v>54</v>
      </c>
      <c r="H179" s="45">
        <f t="shared" ref="H179:R179" si="30">SUM(H164:H178)</f>
        <v>48</v>
      </c>
      <c r="I179" s="45">
        <f t="shared" si="30"/>
        <v>72</v>
      </c>
      <c r="J179" s="45">
        <f t="shared" si="30"/>
        <v>47</v>
      </c>
      <c r="K179" s="45">
        <f t="shared" si="30"/>
        <v>48</v>
      </c>
      <c r="L179" s="45">
        <f t="shared" si="30"/>
        <v>56.142857142857132</v>
      </c>
      <c r="M179" s="45">
        <f t="shared" si="30"/>
        <v>58</v>
      </c>
      <c r="N179" s="45">
        <f t="shared" si="30"/>
        <v>58</v>
      </c>
      <c r="O179" s="45">
        <f t="shared" si="30"/>
        <v>62</v>
      </c>
      <c r="P179" s="45">
        <f t="shared" si="30"/>
        <v>45</v>
      </c>
      <c r="Q179" s="45"/>
      <c r="R179" s="45">
        <f t="shared" si="30"/>
        <v>57</v>
      </c>
      <c r="S179" s="60"/>
      <c r="T179" s="58"/>
      <c r="U179" s="175"/>
      <c r="V179" s="104">
        <f>SUM(G179:R179)</f>
        <v>605.14285714285711</v>
      </c>
      <c r="W179" s="252" t="s">
        <v>52</v>
      </c>
      <c r="X179" s="252"/>
      <c r="Y179" s="252"/>
      <c r="Z179" s="252"/>
      <c r="AD179" s="246"/>
    </row>
    <row r="180" spans="2:30" s="138" customFormat="1" ht="15" customHeight="1" x14ac:dyDescent="0.2">
      <c r="B180" s="256"/>
      <c r="C180" s="145">
        <v>1</v>
      </c>
      <c r="D180" s="146" t="s">
        <v>20</v>
      </c>
      <c r="E180" s="147" t="s">
        <v>369</v>
      </c>
      <c r="F180" s="165" t="s">
        <v>356</v>
      </c>
      <c r="G180" s="11">
        <v>4</v>
      </c>
      <c r="H180" s="1">
        <v>3</v>
      </c>
      <c r="I180" s="1">
        <v>5</v>
      </c>
      <c r="J180" s="1">
        <v>5</v>
      </c>
      <c r="K180" s="1">
        <v>4</v>
      </c>
      <c r="L180" s="1">
        <v>4.875</v>
      </c>
      <c r="M180" s="1">
        <v>4</v>
      </c>
      <c r="N180" s="1">
        <v>2</v>
      </c>
      <c r="O180" s="1">
        <v>5</v>
      </c>
      <c r="P180" s="1">
        <v>3</v>
      </c>
      <c r="Q180" s="1">
        <v>5</v>
      </c>
      <c r="R180" s="259"/>
      <c r="S180" s="159">
        <f t="shared" si="29"/>
        <v>44.875</v>
      </c>
      <c r="T180" s="100">
        <f t="shared" si="24"/>
        <v>4.0795454545454541</v>
      </c>
      <c r="U180" s="160">
        <f t="shared" ref="U180:U194" si="31">RANK(S180,$S$180:$S$194)</f>
        <v>10</v>
      </c>
      <c r="V180" s="137"/>
      <c r="AD180" s="246"/>
    </row>
    <row r="181" spans="2:30" s="138" customFormat="1" ht="15" customHeight="1" x14ac:dyDescent="0.2">
      <c r="B181" s="257"/>
      <c r="C181" s="150">
        <v>2</v>
      </c>
      <c r="D181" s="151" t="s">
        <v>20</v>
      </c>
      <c r="E181" s="108" t="s">
        <v>370</v>
      </c>
      <c r="F181" s="166" t="s">
        <v>357</v>
      </c>
      <c r="G181" s="13">
        <v>4</v>
      </c>
      <c r="H181" s="3">
        <v>6</v>
      </c>
      <c r="I181" s="3">
        <v>5</v>
      </c>
      <c r="J181" s="3">
        <v>3</v>
      </c>
      <c r="K181" s="3">
        <v>4</v>
      </c>
      <c r="L181" s="3">
        <v>3.125</v>
      </c>
      <c r="M181" s="3">
        <v>6</v>
      </c>
      <c r="N181" s="3">
        <v>8</v>
      </c>
      <c r="O181" s="3">
        <v>5</v>
      </c>
      <c r="P181" s="3">
        <v>3</v>
      </c>
      <c r="Q181" s="3">
        <v>6</v>
      </c>
      <c r="R181" s="260"/>
      <c r="S181" s="159">
        <f t="shared" si="29"/>
        <v>53.125</v>
      </c>
      <c r="T181" s="100">
        <f t="shared" si="24"/>
        <v>4.8295454545454541</v>
      </c>
      <c r="U181" s="160">
        <f t="shared" si="31"/>
        <v>5</v>
      </c>
      <c r="V181" s="137"/>
      <c r="AD181" s="246"/>
    </row>
    <row r="182" spans="2:30" s="138" customFormat="1" ht="15" customHeight="1" x14ac:dyDescent="0.2">
      <c r="B182" s="257"/>
      <c r="C182" s="150">
        <v>3</v>
      </c>
      <c r="D182" s="151" t="s">
        <v>20</v>
      </c>
      <c r="E182" s="108" t="s">
        <v>371</v>
      </c>
      <c r="F182" s="166" t="s">
        <v>358</v>
      </c>
      <c r="G182" s="13">
        <v>5</v>
      </c>
      <c r="H182" s="3">
        <v>3</v>
      </c>
      <c r="I182" s="6">
        <v>7</v>
      </c>
      <c r="J182" s="3">
        <v>3</v>
      </c>
      <c r="K182" s="3">
        <v>4</v>
      </c>
      <c r="L182" s="3">
        <v>4.25</v>
      </c>
      <c r="M182" s="3">
        <v>5</v>
      </c>
      <c r="N182" s="3">
        <v>3</v>
      </c>
      <c r="O182" s="3">
        <v>5</v>
      </c>
      <c r="P182" s="3">
        <v>4</v>
      </c>
      <c r="Q182" s="3">
        <v>5</v>
      </c>
      <c r="R182" s="260"/>
      <c r="S182" s="159">
        <f t="shared" si="29"/>
        <v>48.25</v>
      </c>
      <c r="T182" s="100">
        <f t="shared" si="24"/>
        <v>4.3863636363636367</v>
      </c>
      <c r="U182" s="160">
        <f t="shared" si="31"/>
        <v>8</v>
      </c>
      <c r="V182" s="137"/>
      <c r="AD182" s="246"/>
    </row>
    <row r="183" spans="2:30" s="138" customFormat="1" ht="15" customHeight="1" x14ac:dyDescent="0.2">
      <c r="B183" s="257"/>
      <c r="C183" s="150">
        <v>4</v>
      </c>
      <c r="D183" s="151" t="s">
        <v>20</v>
      </c>
      <c r="E183" s="108" t="s">
        <v>372</v>
      </c>
      <c r="F183" s="166" t="s">
        <v>359</v>
      </c>
      <c r="G183" s="13">
        <v>5</v>
      </c>
      <c r="H183" s="3">
        <v>6</v>
      </c>
      <c r="I183" s="3">
        <v>4</v>
      </c>
      <c r="J183" s="3">
        <v>3</v>
      </c>
      <c r="K183" s="3">
        <v>4</v>
      </c>
      <c r="L183" s="3">
        <v>3.875</v>
      </c>
      <c r="M183" s="3">
        <v>3</v>
      </c>
      <c r="N183" s="3">
        <v>2</v>
      </c>
      <c r="O183" s="3">
        <v>5</v>
      </c>
      <c r="P183" s="3">
        <v>3</v>
      </c>
      <c r="Q183" s="3">
        <v>5</v>
      </c>
      <c r="R183" s="260"/>
      <c r="S183" s="159">
        <f t="shared" si="29"/>
        <v>43.875</v>
      </c>
      <c r="T183" s="100">
        <f t="shared" si="24"/>
        <v>3.9886363636363638</v>
      </c>
      <c r="U183" s="160">
        <f t="shared" si="31"/>
        <v>12</v>
      </c>
      <c r="V183" s="137"/>
      <c r="AD183" s="246"/>
    </row>
    <row r="184" spans="2:30" s="138" customFormat="1" ht="15" customHeight="1" x14ac:dyDescent="0.2">
      <c r="B184" s="257"/>
      <c r="C184" s="150">
        <v>5</v>
      </c>
      <c r="D184" s="151" t="s">
        <v>20</v>
      </c>
      <c r="E184" s="108" t="s">
        <v>373</v>
      </c>
      <c r="F184" s="166" t="s">
        <v>360</v>
      </c>
      <c r="G184" s="13">
        <v>3</v>
      </c>
      <c r="H184" s="3">
        <v>2</v>
      </c>
      <c r="I184" s="3">
        <v>4</v>
      </c>
      <c r="J184" s="3">
        <v>2</v>
      </c>
      <c r="K184" s="3">
        <v>3</v>
      </c>
      <c r="L184" s="3">
        <v>2.875</v>
      </c>
      <c r="M184" s="3">
        <v>3</v>
      </c>
      <c r="N184" s="3">
        <v>1</v>
      </c>
      <c r="O184" s="3">
        <v>4</v>
      </c>
      <c r="P184" s="7">
        <v>6</v>
      </c>
      <c r="Q184" s="3">
        <v>4</v>
      </c>
      <c r="R184" s="260"/>
      <c r="S184" s="159">
        <f t="shared" si="29"/>
        <v>34.875</v>
      </c>
      <c r="T184" s="100">
        <f t="shared" si="24"/>
        <v>3.1704545454545454</v>
      </c>
      <c r="U184" s="160">
        <f t="shared" si="31"/>
        <v>13</v>
      </c>
      <c r="V184" s="137"/>
      <c r="AD184" s="246"/>
    </row>
    <row r="185" spans="2:30" s="138" customFormat="1" ht="15" customHeight="1" x14ac:dyDescent="0.2">
      <c r="B185" s="257"/>
      <c r="C185" s="150">
        <v>6</v>
      </c>
      <c r="D185" s="151" t="s">
        <v>20</v>
      </c>
      <c r="E185" s="108" t="s">
        <v>374</v>
      </c>
      <c r="F185" s="166" t="s">
        <v>361</v>
      </c>
      <c r="G185" s="13">
        <v>7</v>
      </c>
      <c r="H185" s="3">
        <v>9</v>
      </c>
      <c r="I185" s="6">
        <v>7</v>
      </c>
      <c r="J185" s="3">
        <v>9</v>
      </c>
      <c r="K185" s="3">
        <v>5</v>
      </c>
      <c r="L185" s="3">
        <v>5.625</v>
      </c>
      <c r="M185" s="3">
        <v>6</v>
      </c>
      <c r="N185" s="3">
        <v>5</v>
      </c>
      <c r="O185" s="3">
        <v>6</v>
      </c>
      <c r="P185" s="3">
        <v>6</v>
      </c>
      <c r="Q185" s="3">
        <v>6</v>
      </c>
      <c r="R185" s="260"/>
      <c r="S185" s="159">
        <f t="shared" si="29"/>
        <v>71.625</v>
      </c>
      <c r="T185" s="100">
        <f t="shared" si="24"/>
        <v>6.5113636363636367</v>
      </c>
      <c r="U185" s="160">
        <f t="shared" si="31"/>
        <v>1</v>
      </c>
      <c r="V185" s="137"/>
      <c r="AD185" s="246"/>
    </row>
    <row r="186" spans="2:30" s="138" customFormat="1" ht="15" customHeight="1" x14ac:dyDescent="0.2">
      <c r="B186" s="257"/>
      <c r="C186" s="150">
        <v>7</v>
      </c>
      <c r="D186" s="151" t="s">
        <v>20</v>
      </c>
      <c r="E186" s="108" t="s">
        <v>375</v>
      </c>
      <c r="F186" s="166" t="s">
        <v>362</v>
      </c>
      <c r="G186" s="13">
        <v>5</v>
      </c>
      <c r="H186" s="3">
        <v>6</v>
      </c>
      <c r="I186" s="3">
        <v>5</v>
      </c>
      <c r="J186" s="3">
        <v>6</v>
      </c>
      <c r="K186" s="3">
        <v>3</v>
      </c>
      <c r="L186" s="3">
        <v>4.625</v>
      </c>
      <c r="M186" s="3">
        <v>5</v>
      </c>
      <c r="N186" s="3">
        <v>4</v>
      </c>
      <c r="O186" s="3">
        <v>5</v>
      </c>
      <c r="P186" s="3">
        <v>5</v>
      </c>
      <c r="Q186" s="3">
        <v>7</v>
      </c>
      <c r="R186" s="260"/>
      <c r="S186" s="159">
        <f t="shared" si="29"/>
        <v>55.625</v>
      </c>
      <c r="T186" s="100">
        <f t="shared" si="24"/>
        <v>5.0568181818181817</v>
      </c>
      <c r="U186" s="160">
        <f t="shared" si="31"/>
        <v>3</v>
      </c>
      <c r="V186" s="137"/>
      <c r="AD186" s="246"/>
    </row>
    <row r="187" spans="2:30" s="138" customFormat="1" ht="15" customHeight="1" x14ac:dyDescent="0.2">
      <c r="B187" s="257"/>
      <c r="C187" s="150">
        <v>8</v>
      </c>
      <c r="D187" s="151" t="s">
        <v>20</v>
      </c>
      <c r="E187" s="108" t="s">
        <v>376</v>
      </c>
      <c r="F187" s="166" t="s">
        <v>248</v>
      </c>
      <c r="G187" s="13">
        <v>4</v>
      </c>
      <c r="H187" s="3">
        <v>6</v>
      </c>
      <c r="I187" s="3">
        <v>7</v>
      </c>
      <c r="J187" s="3">
        <v>5</v>
      </c>
      <c r="K187" s="3">
        <v>3</v>
      </c>
      <c r="L187" s="3">
        <v>4.125</v>
      </c>
      <c r="M187" s="3">
        <v>4</v>
      </c>
      <c r="N187" s="3">
        <v>2</v>
      </c>
      <c r="O187" s="3">
        <v>5</v>
      </c>
      <c r="P187" s="3">
        <v>7</v>
      </c>
      <c r="Q187" s="3">
        <v>5</v>
      </c>
      <c r="R187" s="260"/>
      <c r="S187" s="159">
        <f t="shared" si="29"/>
        <v>52.125</v>
      </c>
      <c r="T187" s="100">
        <f t="shared" si="24"/>
        <v>4.7386363636363633</v>
      </c>
      <c r="U187" s="160">
        <f t="shared" si="31"/>
        <v>7</v>
      </c>
      <c r="V187" s="137"/>
      <c r="AD187" s="246"/>
    </row>
    <row r="188" spans="2:30" s="138" customFormat="1" ht="15" customHeight="1" x14ac:dyDescent="0.2">
      <c r="B188" s="257"/>
      <c r="C188" s="150">
        <v>9</v>
      </c>
      <c r="D188" s="151" t="s">
        <v>20</v>
      </c>
      <c r="E188" s="108" t="s">
        <v>377</v>
      </c>
      <c r="F188" s="166" t="s">
        <v>363</v>
      </c>
      <c r="G188" s="13">
        <v>4</v>
      </c>
      <c r="H188" s="3">
        <v>4</v>
      </c>
      <c r="I188" s="3">
        <v>5</v>
      </c>
      <c r="J188" s="3">
        <v>5</v>
      </c>
      <c r="K188" s="3">
        <v>3</v>
      </c>
      <c r="L188" s="3">
        <v>2.375</v>
      </c>
      <c r="M188" s="3">
        <v>4</v>
      </c>
      <c r="N188" s="3">
        <v>4</v>
      </c>
      <c r="O188" s="3">
        <v>4</v>
      </c>
      <c r="P188" s="7">
        <v>5</v>
      </c>
      <c r="Q188" s="3">
        <v>4</v>
      </c>
      <c r="R188" s="260"/>
      <c r="S188" s="159">
        <f t="shared" si="29"/>
        <v>44.375</v>
      </c>
      <c r="T188" s="100">
        <f t="shared" si="24"/>
        <v>4.0340909090909092</v>
      </c>
      <c r="U188" s="160">
        <f t="shared" si="31"/>
        <v>11</v>
      </c>
      <c r="V188" s="137"/>
      <c r="AD188" s="246"/>
    </row>
    <row r="189" spans="2:30" s="138" customFormat="1" ht="15" customHeight="1" x14ac:dyDescent="0.2">
      <c r="B189" s="257"/>
      <c r="C189" s="150">
        <v>10</v>
      </c>
      <c r="D189" s="151" t="s">
        <v>20</v>
      </c>
      <c r="E189" s="108" t="s">
        <v>369</v>
      </c>
      <c r="F189" s="166" t="s">
        <v>364</v>
      </c>
      <c r="G189" s="13">
        <v>5</v>
      </c>
      <c r="H189" s="3">
        <v>2</v>
      </c>
      <c r="I189" s="6">
        <v>6</v>
      </c>
      <c r="J189" s="3">
        <v>6</v>
      </c>
      <c r="K189" s="3">
        <v>5</v>
      </c>
      <c r="L189" s="3">
        <v>4</v>
      </c>
      <c r="M189" s="3">
        <v>6</v>
      </c>
      <c r="N189" s="3">
        <v>4</v>
      </c>
      <c r="O189" s="3">
        <v>6</v>
      </c>
      <c r="P189" s="3">
        <v>4</v>
      </c>
      <c r="Q189" s="3">
        <v>5</v>
      </c>
      <c r="R189" s="260"/>
      <c r="S189" s="159">
        <f t="shared" si="29"/>
        <v>53</v>
      </c>
      <c r="T189" s="100">
        <f t="shared" si="24"/>
        <v>4.8181818181818183</v>
      </c>
      <c r="U189" s="160">
        <f t="shared" si="31"/>
        <v>6</v>
      </c>
      <c r="V189" s="137"/>
      <c r="AD189" s="246"/>
    </row>
    <row r="190" spans="2:30" s="138" customFormat="1" ht="15" customHeight="1" x14ac:dyDescent="0.2">
      <c r="B190" s="257"/>
      <c r="C190" s="150">
        <v>11</v>
      </c>
      <c r="D190" s="151" t="s">
        <v>20</v>
      </c>
      <c r="E190" s="108" t="s">
        <v>378</v>
      </c>
      <c r="F190" s="166" t="s">
        <v>365</v>
      </c>
      <c r="G190" s="13">
        <v>5</v>
      </c>
      <c r="H190" s="3">
        <v>3</v>
      </c>
      <c r="I190" s="3">
        <v>7</v>
      </c>
      <c r="J190" s="3">
        <v>6</v>
      </c>
      <c r="K190" s="3">
        <v>5</v>
      </c>
      <c r="L190" s="3">
        <v>4.375</v>
      </c>
      <c r="M190" s="3">
        <v>7</v>
      </c>
      <c r="N190" s="3">
        <v>3</v>
      </c>
      <c r="O190" s="3">
        <v>5</v>
      </c>
      <c r="P190" s="3">
        <v>3</v>
      </c>
      <c r="Q190" s="3">
        <v>5</v>
      </c>
      <c r="R190" s="260"/>
      <c r="S190" s="159">
        <f t="shared" si="29"/>
        <v>53.375</v>
      </c>
      <c r="T190" s="100">
        <f t="shared" si="24"/>
        <v>4.8522727272727275</v>
      </c>
      <c r="U190" s="160">
        <f t="shared" si="31"/>
        <v>4</v>
      </c>
      <c r="V190" s="137"/>
      <c r="AD190" s="246"/>
    </row>
    <row r="191" spans="2:30" s="138" customFormat="1" ht="15" customHeight="1" x14ac:dyDescent="0.2">
      <c r="B191" s="257"/>
      <c r="C191" s="150">
        <v>12</v>
      </c>
      <c r="D191" s="151" t="s">
        <v>20</v>
      </c>
      <c r="E191" s="108" t="s">
        <v>379</v>
      </c>
      <c r="F191" s="166" t="s">
        <v>366</v>
      </c>
      <c r="G191" s="13">
        <v>3</v>
      </c>
      <c r="H191" s="3">
        <v>2</v>
      </c>
      <c r="I191" s="3">
        <v>5</v>
      </c>
      <c r="J191" s="3">
        <v>2</v>
      </c>
      <c r="K191" s="3">
        <v>3</v>
      </c>
      <c r="L191" s="3">
        <v>2.125</v>
      </c>
      <c r="M191" s="3">
        <v>3</v>
      </c>
      <c r="N191" s="3">
        <v>1</v>
      </c>
      <c r="O191" s="3">
        <v>4</v>
      </c>
      <c r="P191" s="7">
        <v>1</v>
      </c>
      <c r="Q191" s="3">
        <v>4</v>
      </c>
      <c r="R191" s="260"/>
      <c r="S191" s="159">
        <f t="shared" si="29"/>
        <v>30.125</v>
      </c>
      <c r="T191" s="100">
        <f t="shared" si="24"/>
        <v>2.7386363636363638</v>
      </c>
      <c r="U191" s="160">
        <f t="shared" si="31"/>
        <v>14</v>
      </c>
      <c r="V191" s="137"/>
      <c r="AD191" s="246"/>
    </row>
    <row r="192" spans="2:30" s="138" customFormat="1" ht="15" customHeight="1" x14ac:dyDescent="0.2">
      <c r="B192" s="257"/>
      <c r="C192" s="150">
        <v>13</v>
      </c>
      <c r="D192" s="151" t="s">
        <v>20</v>
      </c>
      <c r="E192" s="108" t="s">
        <v>373</v>
      </c>
      <c r="F192" s="166" t="s">
        <v>367</v>
      </c>
      <c r="G192" s="13">
        <v>3</v>
      </c>
      <c r="H192" s="3">
        <v>2</v>
      </c>
      <c r="I192" s="3">
        <v>3</v>
      </c>
      <c r="J192" s="3">
        <v>2</v>
      </c>
      <c r="K192" s="3">
        <v>2</v>
      </c>
      <c r="L192" s="3">
        <v>1.875</v>
      </c>
      <c r="M192" s="3">
        <v>3</v>
      </c>
      <c r="N192" s="3">
        <v>1</v>
      </c>
      <c r="O192" s="3">
        <v>3</v>
      </c>
      <c r="P192" s="3">
        <v>2</v>
      </c>
      <c r="Q192" s="3">
        <v>3</v>
      </c>
      <c r="R192" s="260"/>
      <c r="S192" s="159">
        <f t="shared" si="29"/>
        <v>25.875</v>
      </c>
      <c r="T192" s="100">
        <f t="shared" si="24"/>
        <v>2.3522727272727271</v>
      </c>
      <c r="U192" s="160">
        <f t="shared" si="31"/>
        <v>15</v>
      </c>
      <c r="V192" s="137"/>
      <c r="AD192" s="246"/>
    </row>
    <row r="193" spans="2:30" s="138" customFormat="1" ht="15" customHeight="1" x14ac:dyDescent="0.2">
      <c r="B193" s="257"/>
      <c r="C193" s="150">
        <v>14</v>
      </c>
      <c r="D193" s="151" t="s">
        <v>20</v>
      </c>
      <c r="E193" s="108" t="s">
        <v>377</v>
      </c>
      <c r="F193" s="166" t="s">
        <v>243</v>
      </c>
      <c r="G193" s="13">
        <v>4</v>
      </c>
      <c r="H193" s="3">
        <v>3</v>
      </c>
      <c r="I193" s="6">
        <v>6</v>
      </c>
      <c r="J193" s="3">
        <v>4</v>
      </c>
      <c r="K193" s="3">
        <v>4</v>
      </c>
      <c r="L193" s="3">
        <v>4.25</v>
      </c>
      <c r="M193" s="3">
        <v>4</v>
      </c>
      <c r="N193" s="3">
        <v>3</v>
      </c>
      <c r="O193" s="3">
        <v>5</v>
      </c>
      <c r="P193" s="3">
        <v>3</v>
      </c>
      <c r="Q193" s="3">
        <v>5</v>
      </c>
      <c r="R193" s="260"/>
      <c r="S193" s="159">
        <f t="shared" si="29"/>
        <v>45.25</v>
      </c>
      <c r="T193" s="100">
        <f t="shared" si="24"/>
        <v>4.1136363636363633</v>
      </c>
      <c r="U193" s="160">
        <f t="shared" si="31"/>
        <v>9</v>
      </c>
      <c r="V193" s="137"/>
      <c r="AD193" s="246"/>
    </row>
    <row r="194" spans="2:30" s="138" customFormat="1" ht="15" customHeight="1" thickBot="1" x14ac:dyDescent="0.25">
      <c r="B194" s="258"/>
      <c r="C194" s="152">
        <v>15</v>
      </c>
      <c r="D194" s="153" t="s">
        <v>20</v>
      </c>
      <c r="E194" s="154" t="s">
        <v>379</v>
      </c>
      <c r="F194" s="167" t="s">
        <v>368</v>
      </c>
      <c r="G194" s="15">
        <v>7</v>
      </c>
      <c r="H194" s="8">
        <v>5</v>
      </c>
      <c r="I194" s="9">
        <v>6</v>
      </c>
      <c r="J194" s="8">
        <v>4</v>
      </c>
      <c r="K194" s="8">
        <v>5</v>
      </c>
      <c r="L194" s="8">
        <v>4</v>
      </c>
      <c r="M194" s="8">
        <v>4</v>
      </c>
      <c r="N194" s="8">
        <v>3</v>
      </c>
      <c r="O194" s="8">
        <v>6</v>
      </c>
      <c r="P194" s="8">
        <v>6</v>
      </c>
      <c r="Q194" s="8">
        <v>6</v>
      </c>
      <c r="R194" s="261"/>
      <c r="S194" s="159">
        <f t="shared" si="29"/>
        <v>56</v>
      </c>
      <c r="T194" s="100">
        <f t="shared" si="24"/>
        <v>5.0909090909090908</v>
      </c>
      <c r="U194" s="160">
        <f t="shared" si="31"/>
        <v>2</v>
      </c>
      <c r="V194" s="137"/>
      <c r="AD194" s="246"/>
    </row>
    <row r="195" spans="2:30" s="138" customFormat="1" ht="15" customHeight="1" thickBot="1" x14ac:dyDescent="0.25">
      <c r="B195" s="271" t="s">
        <v>42</v>
      </c>
      <c r="C195" s="272"/>
      <c r="D195" s="272"/>
      <c r="E195" s="272"/>
      <c r="F195" s="273"/>
      <c r="G195" s="45">
        <f>SUM(G180:G194)</f>
        <v>68</v>
      </c>
      <c r="H195" s="45">
        <f t="shared" ref="H195" si="32">SUM(H180:H194)</f>
        <v>62</v>
      </c>
      <c r="I195" s="45">
        <f t="shared" ref="I195" si="33">SUM(I180:I194)</f>
        <v>82</v>
      </c>
      <c r="J195" s="45">
        <f t="shared" ref="J195" si="34">SUM(J180:J194)</f>
        <v>65</v>
      </c>
      <c r="K195" s="45">
        <f t="shared" ref="K195" si="35">SUM(K180:K194)</f>
        <v>57</v>
      </c>
      <c r="L195" s="45">
        <f t="shared" ref="L195" si="36">SUM(L180:L194)</f>
        <v>56.375</v>
      </c>
      <c r="M195" s="45">
        <f t="shared" ref="M195" si="37">SUM(M180:M194)</f>
        <v>67</v>
      </c>
      <c r="N195" s="45">
        <f t="shared" ref="N195" si="38">SUM(N180:N194)</f>
        <v>46</v>
      </c>
      <c r="O195" s="45">
        <f t="shared" ref="O195" si="39">SUM(O180:O194)</f>
        <v>73</v>
      </c>
      <c r="P195" s="45">
        <f t="shared" ref="P195:Q195" si="40">SUM(P180:P194)</f>
        <v>61</v>
      </c>
      <c r="Q195" s="45">
        <f t="shared" si="40"/>
        <v>75</v>
      </c>
      <c r="R195" s="62"/>
      <c r="S195" s="60"/>
      <c r="T195" s="58"/>
      <c r="U195" s="175"/>
      <c r="V195" s="104">
        <f>SUM(G195:R195)</f>
        <v>712.375</v>
      </c>
      <c r="W195" s="252" t="s">
        <v>52</v>
      </c>
      <c r="X195" s="252"/>
      <c r="Y195" s="252"/>
      <c r="Z195" s="252"/>
      <c r="AD195" s="246"/>
    </row>
  </sheetData>
  <mergeCells count="54">
    <mergeCell ref="W16:AB17"/>
    <mergeCell ref="W21:AB27"/>
    <mergeCell ref="W5:AB6"/>
    <mergeCell ref="W8:AB14"/>
    <mergeCell ref="W2:Z2"/>
    <mergeCell ref="W19:Z19"/>
    <mergeCell ref="B195:F195"/>
    <mergeCell ref="B180:B194"/>
    <mergeCell ref="B19:F19"/>
    <mergeCell ref="B35:F35"/>
    <mergeCell ref="B51:F51"/>
    <mergeCell ref="B67:F67"/>
    <mergeCell ref="B83:F83"/>
    <mergeCell ref="B99:F99"/>
    <mergeCell ref="B115:F115"/>
    <mergeCell ref="B131:F131"/>
    <mergeCell ref="B147:F147"/>
    <mergeCell ref="B163:F163"/>
    <mergeCell ref="B179:F179"/>
    <mergeCell ref="B100:B114"/>
    <mergeCell ref="B116:B130"/>
    <mergeCell ref="B132:B146"/>
    <mergeCell ref="B20:B34"/>
    <mergeCell ref="B36:B50"/>
    <mergeCell ref="B52:B66"/>
    <mergeCell ref="B68:B82"/>
    <mergeCell ref="B84:B98"/>
    <mergeCell ref="B1:U1"/>
    <mergeCell ref="B4:B18"/>
    <mergeCell ref="R180:R194"/>
    <mergeCell ref="G4:G18"/>
    <mergeCell ref="H20:H34"/>
    <mergeCell ref="I36:I50"/>
    <mergeCell ref="J52:J66"/>
    <mergeCell ref="K68:K82"/>
    <mergeCell ref="L84:L98"/>
    <mergeCell ref="M100:M114"/>
    <mergeCell ref="N116:N130"/>
    <mergeCell ref="O132:O146"/>
    <mergeCell ref="P148:P162"/>
    <mergeCell ref="Q164:Q178"/>
    <mergeCell ref="B148:B162"/>
    <mergeCell ref="B164:B178"/>
    <mergeCell ref="W35:Z35"/>
    <mergeCell ref="W51:Z51"/>
    <mergeCell ref="W67:Z67"/>
    <mergeCell ref="W83:Z83"/>
    <mergeCell ref="W179:Z179"/>
    <mergeCell ref="W195:Z195"/>
    <mergeCell ref="W99:Z99"/>
    <mergeCell ref="W115:Z115"/>
    <mergeCell ref="W131:Z131"/>
    <mergeCell ref="W147:Z147"/>
    <mergeCell ref="W163:Z163"/>
  </mergeCells>
  <conditionalFormatting sqref="S131:T131">
    <cfRule type="top10" dxfId="12" priority="17" rank="1"/>
  </conditionalFormatting>
  <conditionalFormatting sqref="S147:T147">
    <cfRule type="top10" dxfId="11" priority="16" rank="1"/>
  </conditionalFormatting>
  <conditionalFormatting sqref="S19:T19 T163 T35 T51 T67 T83 T99 T115 T131 T147 T179 T195">
    <cfRule type="top10" dxfId="10" priority="15" rank="1"/>
  </conditionalFormatting>
  <conditionalFormatting sqref="S35:T35">
    <cfRule type="top10" dxfId="9" priority="14" rank="1"/>
  </conditionalFormatting>
  <conditionalFormatting sqref="S51:T51">
    <cfRule type="top10" dxfId="8" priority="13" rank="1"/>
  </conditionalFormatting>
  <conditionalFormatting sqref="S67:T67">
    <cfRule type="top10" dxfId="7" priority="12" rank="1"/>
  </conditionalFormatting>
  <conditionalFormatting sqref="S83:T83">
    <cfRule type="top10" dxfId="6" priority="11" rank="1"/>
  </conditionalFormatting>
  <conditionalFormatting sqref="S99:T99">
    <cfRule type="top10" dxfId="5" priority="10" rank="1"/>
  </conditionalFormatting>
  <conditionalFormatting sqref="S115:T115">
    <cfRule type="top10" dxfId="4" priority="9" rank="1"/>
  </conditionalFormatting>
  <conditionalFormatting sqref="S163:T163">
    <cfRule type="top10" dxfId="3" priority="8" rank="1"/>
  </conditionalFormatting>
  <conditionalFormatting sqref="S179:T179">
    <cfRule type="top10" dxfId="2" priority="7" rank="1"/>
  </conditionalFormatting>
  <conditionalFormatting sqref="S195:T195">
    <cfRule type="top10" dxfId="1" priority="6" rank="1"/>
  </conditionalFormatting>
  <conditionalFormatting sqref="S19:T19 S35:T35 S51:T51 S67:T67 S83:T83 S99:T99 S115:T115 S131:T131 S147:T147 S163:T163 S179:T179 S195:T195">
    <cfRule type="top10" dxfId="0" priority="5" rank="3"/>
  </conditionalFormatting>
  <pageMargins left="0.39370078740157483" right="0.23622047244094491" top="0.59055118110236227" bottom="0.74803149606299213" header="0.51181102362204722" footer="0.51181102362204722"/>
  <pageSetup paperSize="9" scale="17"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1"/>
  <sheetViews>
    <sheetView showGridLines="0" zoomScaleNormal="100" workbookViewId="0">
      <selection activeCell="H20" sqref="H20"/>
    </sheetView>
  </sheetViews>
  <sheetFormatPr defaultRowHeight="12.75" x14ac:dyDescent="0.2"/>
  <cols>
    <col min="1" max="1" width="3" style="54" customWidth="1"/>
    <col min="2" max="2" width="22.140625" style="64" customWidth="1"/>
    <col min="3" max="26" width="6.7109375" style="54" customWidth="1"/>
    <col min="27" max="27" width="12.7109375" style="54" customWidth="1"/>
    <col min="28" max="28" width="10.7109375" style="54" customWidth="1"/>
    <col min="29" max="16384" width="9.140625" style="54"/>
  </cols>
  <sheetData>
    <row r="1" spans="2:29" ht="7.5" customHeight="1" thickBot="1" x14ac:dyDescent="0.25"/>
    <row r="2" spans="2:29" ht="21" customHeight="1" thickBot="1" x14ac:dyDescent="0.25">
      <c r="B2" s="313" t="s">
        <v>194</v>
      </c>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5"/>
    </row>
    <row r="3" spans="2:29" ht="7.5" customHeight="1" x14ac:dyDescent="0.2"/>
    <row r="4" spans="2:29" ht="23.25" hidden="1" customHeight="1" thickBot="1" x14ac:dyDescent="0.25">
      <c r="B4" s="316" t="s">
        <v>200</v>
      </c>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8"/>
    </row>
    <row r="5" spans="2:29" ht="7.5" customHeight="1" thickBot="1" x14ac:dyDescent="0.25">
      <c r="B5" s="65"/>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2:29" s="67" customFormat="1" ht="18" customHeight="1" x14ac:dyDescent="0.2">
      <c r="B6" s="63"/>
      <c r="C6" s="291" t="s">
        <v>4</v>
      </c>
      <c r="D6" s="292"/>
      <c r="E6" s="293" t="s">
        <v>5</v>
      </c>
      <c r="F6" s="309"/>
      <c r="G6" s="291" t="s">
        <v>6</v>
      </c>
      <c r="H6" s="292"/>
      <c r="I6" s="293" t="s">
        <v>24</v>
      </c>
      <c r="J6" s="309"/>
      <c r="K6" s="291" t="s">
        <v>3</v>
      </c>
      <c r="L6" s="292"/>
      <c r="M6" s="293" t="s">
        <v>7</v>
      </c>
      <c r="N6" s="309"/>
      <c r="O6" s="291" t="s">
        <v>8</v>
      </c>
      <c r="P6" s="292"/>
      <c r="Q6" s="293" t="s">
        <v>9</v>
      </c>
      <c r="R6" s="309"/>
      <c r="S6" s="291" t="s">
        <v>10</v>
      </c>
      <c r="T6" s="292"/>
      <c r="U6" s="293" t="s">
        <v>0</v>
      </c>
      <c r="V6" s="309"/>
      <c r="W6" s="291" t="s">
        <v>11</v>
      </c>
      <c r="X6" s="292"/>
      <c r="Y6" s="293" t="s">
        <v>26</v>
      </c>
      <c r="Z6" s="294"/>
      <c r="AA6" s="295" t="s">
        <v>27</v>
      </c>
      <c r="AB6" s="299" t="s">
        <v>28</v>
      </c>
      <c r="AC6" s="305" t="s">
        <v>29</v>
      </c>
    </row>
    <row r="7" spans="2:29" ht="14.25" thickBot="1" x14ac:dyDescent="0.3">
      <c r="B7" s="68" t="s">
        <v>30</v>
      </c>
      <c r="C7" s="69" t="s">
        <v>31</v>
      </c>
      <c r="D7" s="70" t="s">
        <v>51</v>
      </c>
      <c r="E7" s="71" t="s">
        <v>31</v>
      </c>
      <c r="F7" s="72" t="s">
        <v>51</v>
      </c>
      <c r="G7" s="69" t="s">
        <v>31</v>
      </c>
      <c r="H7" s="70" t="s">
        <v>51</v>
      </c>
      <c r="I7" s="71" t="s">
        <v>31</v>
      </c>
      <c r="J7" s="72" t="s">
        <v>51</v>
      </c>
      <c r="K7" s="69" t="s">
        <v>31</v>
      </c>
      <c r="L7" s="70" t="s">
        <v>51</v>
      </c>
      <c r="M7" s="71" t="s">
        <v>31</v>
      </c>
      <c r="N7" s="72" t="s">
        <v>51</v>
      </c>
      <c r="O7" s="69" t="s">
        <v>31</v>
      </c>
      <c r="P7" s="70" t="s">
        <v>51</v>
      </c>
      <c r="Q7" s="71" t="s">
        <v>31</v>
      </c>
      <c r="R7" s="72" t="s">
        <v>51</v>
      </c>
      <c r="S7" s="69" t="s">
        <v>31</v>
      </c>
      <c r="T7" s="70" t="s">
        <v>51</v>
      </c>
      <c r="U7" s="71" t="s">
        <v>31</v>
      </c>
      <c r="V7" s="72" t="s">
        <v>51</v>
      </c>
      <c r="W7" s="69" t="s">
        <v>31</v>
      </c>
      <c r="X7" s="70" t="s">
        <v>51</v>
      </c>
      <c r="Y7" s="71" t="s">
        <v>31</v>
      </c>
      <c r="Z7" s="73" t="s">
        <v>51</v>
      </c>
      <c r="AA7" s="296"/>
      <c r="AB7" s="300"/>
      <c r="AC7" s="306"/>
    </row>
    <row r="8" spans="2:29" ht="7.5" customHeight="1" thickBot="1" x14ac:dyDescent="0.25">
      <c r="B8" s="74"/>
      <c r="C8" s="75"/>
      <c r="D8" s="75"/>
      <c r="E8" s="76"/>
      <c r="F8" s="76"/>
      <c r="G8" s="76"/>
      <c r="H8" s="76"/>
      <c r="I8" s="76"/>
      <c r="J8" s="76"/>
      <c r="K8" s="76"/>
      <c r="L8" s="76"/>
      <c r="M8" s="76"/>
      <c r="N8" s="76"/>
      <c r="O8" s="76"/>
      <c r="P8" s="76"/>
      <c r="Q8" s="76"/>
      <c r="R8" s="76"/>
      <c r="S8" s="76"/>
      <c r="T8" s="76"/>
      <c r="U8" s="76"/>
      <c r="V8" s="76"/>
      <c r="W8" s="76"/>
      <c r="X8" s="76"/>
      <c r="Y8" s="76"/>
      <c r="Z8" s="76"/>
      <c r="AA8" s="75"/>
      <c r="AB8" s="75"/>
      <c r="AC8" s="76"/>
    </row>
    <row r="9" spans="2:29" ht="15.75" x14ac:dyDescent="0.2">
      <c r="B9" s="77" t="s">
        <v>4</v>
      </c>
      <c r="C9" s="78"/>
      <c r="D9" s="79"/>
      <c r="E9" s="28">
        <f>'Bodové hodnocení fotografií'!H19</f>
        <v>70</v>
      </c>
      <c r="F9" s="29">
        <f>RANK(E9,$E$9:$E$20)</f>
        <v>1</v>
      </c>
      <c r="G9" s="28">
        <f>'Bodové hodnocení fotografií'!I19</f>
        <v>77</v>
      </c>
      <c r="H9" s="29">
        <f>RANK(G9,$G$9:$G$20)</f>
        <v>6</v>
      </c>
      <c r="I9" s="28">
        <f>'Bodové hodnocení fotografií'!J19</f>
        <v>59</v>
      </c>
      <c r="J9" s="29">
        <f>RANK(I9,$I$9:$I$20)</f>
        <v>6</v>
      </c>
      <c r="K9" s="28">
        <f>'Bodové hodnocení fotografií'!K19</f>
        <v>50</v>
      </c>
      <c r="L9" s="29">
        <f>RANK(K9,$K$9:$K$20)</f>
        <v>9</v>
      </c>
      <c r="M9" s="28">
        <f>'Bodové hodnocení fotografií'!L19</f>
        <v>59.999999999999979</v>
      </c>
      <c r="N9" s="29">
        <f>RANK(M9,$M$9:$M$20)</f>
        <v>6</v>
      </c>
      <c r="O9" s="28">
        <f>'Bodové hodnocení fotografií'!M19</f>
        <v>75</v>
      </c>
      <c r="P9" s="29">
        <f>RANK(O9,$O$9:$O$20)</f>
        <v>2</v>
      </c>
      <c r="Q9" s="28">
        <f>'Bodové hodnocení fotografií'!N19</f>
        <v>43</v>
      </c>
      <c r="R9" s="29">
        <f>RANK(Q9,$Q$9:$Q$20)</f>
        <v>11</v>
      </c>
      <c r="S9" s="28">
        <f>'Bodové hodnocení fotografií'!O19</f>
        <v>63</v>
      </c>
      <c r="T9" s="29">
        <f>RANK(S9,$S$9:$S$20)</f>
        <v>9</v>
      </c>
      <c r="U9" s="28">
        <f>'Bodové hodnocení fotografií'!P19</f>
        <v>59</v>
      </c>
      <c r="V9" s="29">
        <f>RANK(U9,$U$9:$U$20)</f>
        <v>7</v>
      </c>
      <c r="W9" s="28">
        <f>'Bodové hodnocení fotografií'!Q19</f>
        <v>70</v>
      </c>
      <c r="X9" s="29">
        <f>RANK(W9,$W$9:$W$20)</f>
        <v>4</v>
      </c>
      <c r="Y9" s="28">
        <f>'Bodové hodnocení fotografií'!R19</f>
        <v>66</v>
      </c>
      <c r="Z9" s="32">
        <f>RANK(Y9,$Y$9:$Y$20)</f>
        <v>9</v>
      </c>
      <c r="AA9" s="34">
        <f>C9+E9+G9+I9+K9+M9+O9+Q9+S9+U9+W9+Y9</f>
        <v>692</v>
      </c>
      <c r="AB9" s="35">
        <f>D9+F9+H9+J9+L9+N9+P9+R9+T9+V9+X9+Z9</f>
        <v>70</v>
      </c>
      <c r="AC9" s="36">
        <f>RANK(AB9,$AB$9:$AB$20,1)</f>
        <v>8</v>
      </c>
    </row>
    <row r="10" spans="2:29" ht="15.75" x14ac:dyDescent="0.2">
      <c r="B10" s="80" t="s">
        <v>5</v>
      </c>
      <c r="C10" s="30">
        <f>'Bodové hodnocení fotografií'!G35</f>
        <v>60</v>
      </c>
      <c r="D10" s="31">
        <f>RANK(C10,$C$9:$C$20)</f>
        <v>8</v>
      </c>
      <c r="E10" s="81"/>
      <c r="F10" s="82"/>
      <c r="G10" s="30">
        <f>'Bodové hodnocení fotografií'!I35</f>
        <v>75</v>
      </c>
      <c r="H10" s="31">
        <f t="shared" ref="H10:H20" si="0">RANK(G10,$G$9:$G$20)</f>
        <v>8</v>
      </c>
      <c r="I10" s="30">
        <f>'Bodové hodnocení fotografií'!J35</f>
        <v>60</v>
      </c>
      <c r="J10" s="31">
        <f t="shared" ref="J10:J20" si="1">RANK(I10,$I$9:$I$20)</f>
        <v>4</v>
      </c>
      <c r="K10" s="30">
        <f>'Bodové hodnocení fotografií'!K35</f>
        <v>53</v>
      </c>
      <c r="L10" s="31">
        <f t="shared" ref="L10:L20" si="2">RANK(K10,$K$9:$K$20)</f>
        <v>5</v>
      </c>
      <c r="M10" s="30">
        <f>'Bodové hodnocení fotografií'!L35</f>
        <v>46</v>
      </c>
      <c r="N10" s="31">
        <f t="shared" ref="N10:N20" si="3">RANK(M10,$M$9:$M$20)</f>
        <v>10</v>
      </c>
      <c r="O10" s="30">
        <f>'Bodové hodnocení fotografií'!M35</f>
        <v>65</v>
      </c>
      <c r="P10" s="31">
        <f t="shared" ref="P10:P20" si="4">RANK(O10,$O$9:$O$20)</f>
        <v>9</v>
      </c>
      <c r="Q10" s="30">
        <f>'Bodové hodnocení fotografií'!N35</f>
        <v>45</v>
      </c>
      <c r="R10" s="31">
        <f t="shared" ref="R10:R20" si="5">RANK(Q10,$Q$9:$Q$20)</f>
        <v>9</v>
      </c>
      <c r="S10" s="30">
        <f>'Bodové hodnocení fotografií'!O35</f>
        <v>69</v>
      </c>
      <c r="T10" s="31">
        <f t="shared" ref="T10:T20" si="6">RANK(S10,$S$9:$S$20)</f>
        <v>4</v>
      </c>
      <c r="U10" s="30">
        <f>'Bodové hodnocení fotografií'!P35</f>
        <v>77</v>
      </c>
      <c r="V10" s="31">
        <f t="shared" ref="V10:V20" si="7">RANK(U10,$U$9:$U$20)</f>
        <v>2</v>
      </c>
      <c r="W10" s="30">
        <f>'Bodové hodnocení fotografií'!Q35</f>
        <v>68</v>
      </c>
      <c r="X10" s="31">
        <f t="shared" ref="X10:X20" si="8">RANK(W10,$W$9:$W$20)</f>
        <v>5</v>
      </c>
      <c r="Y10" s="30">
        <f>'Bodové hodnocení fotografií'!R35</f>
        <v>82</v>
      </c>
      <c r="Z10" s="33">
        <f t="shared" ref="Z10:Z19" si="9">RANK(Y10,$Y$9:$Y$20)</f>
        <v>1</v>
      </c>
      <c r="AA10" s="37">
        <f t="shared" ref="AA10:AB20" si="10">C10+E10+G10+I10+K10+M10+O10+Q10+S10+U10+W10+Y10</f>
        <v>700</v>
      </c>
      <c r="AB10" s="38">
        <f t="shared" si="10"/>
        <v>65</v>
      </c>
      <c r="AC10" s="39">
        <f t="shared" ref="AC10:AC20" si="11">RANK(AB10,$AB$9:$AB$20,1)</f>
        <v>7</v>
      </c>
    </row>
    <row r="11" spans="2:29" ht="15.75" x14ac:dyDescent="0.2">
      <c r="B11" s="80" t="s">
        <v>6</v>
      </c>
      <c r="C11" s="30">
        <f>'Bodové hodnocení fotografií'!G51</f>
        <v>63</v>
      </c>
      <c r="D11" s="31">
        <f t="shared" ref="D11:D20" si="12">RANK(C11,$C$9:$C$20)</f>
        <v>6</v>
      </c>
      <c r="E11" s="30">
        <f>'Bodové hodnocení fotografií'!H51</f>
        <v>70</v>
      </c>
      <c r="F11" s="31">
        <f t="shared" ref="F11:F20" si="13">RANK(E11,$E$9:$E$20)</f>
        <v>1</v>
      </c>
      <c r="G11" s="81"/>
      <c r="H11" s="82"/>
      <c r="I11" s="30">
        <f>'Bodové hodnocení fotografií'!J51</f>
        <v>51</v>
      </c>
      <c r="J11" s="31">
        <f t="shared" si="1"/>
        <v>9</v>
      </c>
      <c r="K11" s="30">
        <f>'Bodové hodnocení fotografií'!K51</f>
        <v>52</v>
      </c>
      <c r="L11" s="31">
        <f t="shared" si="2"/>
        <v>6</v>
      </c>
      <c r="M11" s="30">
        <f>'Bodové hodnocení fotografií'!L51</f>
        <v>63</v>
      </c>
      <c r="N11" s="31">
        <f t="shared" si="3"/>
        <v>5</v>
      </c>
      <c r="O11" s="30">
        <f>'Bodové hodnocení fotografií'!M51</f>
        <v>60</v>
      </c>
      <c r="P11" s="31">
        <f t="shared" si="4"/>
        <v>10</v>
      </c>
      <c r="Q11" s="30">
        <f>'Bodové hodnocení fotografií'!N51</f>
        <v>50</v>
      </c>
      <c r="R11" s="31">
        <f t="shared" si="5"/>
        <v>5</v>
      </c>
      <c r="S11" s="30">
        <f>'Bodové hodnocení fotografií'!O51</f>
        <v>64</v>
      </c>
      <c r="T11" s="31">
        <f t="shared" si="6"/>
        <v>7</v>
      </c>
      <c r="U11" s="30">
        <f>'Bodové hodnocení fotografií'!P51</f>
        <v>58</v>
      </c>
      <c r="V11" s="31">
        <f t="shared" si="7"/>
        <v>8</v>
      </c>
      <c r="W11" s="30">
        <f>'Bodové hodnocení fotografií'!Q51</f>
        <v>53</v>
      </c>
      <c r="X11" s="31">
        <f t="shared" si="8"/>
        <v>11</v>
      </c>
      <c r="Y11" s="30">
        <f>'Bodové hodnocení fotografií'!R51</f>
        <v>73</v>
      </c>
      <c r="Z11" s="33">
        <f t="shared" si="9"/>
        <v>5</v>
      </c>
      <c r="AA11" s="37">
        <f t="shared" si="10"/>
        <v>657</v>
      </c>
      <c r="AB11" s="38">
        <f t="shared" si="10"/>
        <v>73</v>
      </c>
      <c r="AC11" s="39">
        <f t="shared" si="11"/>
        <v>9</v>
      </c>
    </row>
    <row r="12" spans="2:29" ht="15.75" x14ac:dyDescent="0.2">
      <c r="B12" s="80" t="s">
        <v>46</v>
      </c>
      <c r="C12" s="30">
        <f>'Bodové hodnocení fotografií'!G67</f>
        <v>67</v>
      </c>
      <c r="D12" s="31">
        <f t="shared" si="12"/>
        <v>4</v>
      </c>
      <c r="E12" s="30">
        <f>'Bodové hodnocení fotografií'!H67</f>
        <v>58</v>
      </c>
      <c r="F12" s="31">
        <f t="shared" si="13"/>
        <v>6</v>
      </c>
      <c r="G12" s="30">
        <f>'Bodové hodnocení fotografií'!I67</f>
        <v>87</v>
      </c>
      <c r="H12" s="31">
        <f t="shared" si="0"/>
        <v>2</v>
      </c>
      <c r="I12" s="81"/>
      <c r="J12" s="82"/>
      <c r="K12" s="30">
        <f>'Bodové hodnocení fotografií'!K67</f>
        <v>52</v>
      </c>
      <c r="L12" s="31">
        <f t="shared" si="2"/>
        <v>6</v>
      </c>
      <c r="M12" s="30">
        <f>'Bodové hodnocení fotografií'!L67</f>
        <v>69</v>
      </c>
      <c r="N12" s="31">
        <f t="shared" si="3"/>
        <v>2</v>
      </c>
      <c r="O12" s="30">
        <f>'Bodové hodnocení fotografií'!M67</f>
        <v>70</v>
      </c>
      <c r="P12" s="31">
        <f t="shared" si="4"/>
        <v>4</v>
      </c>
      <c r="Q12" s="30">
        <f>'Bodové hodnocení fotografií'!N67</f>
        <v>51</v>
      </c>
      <c r="R12" s="31">
        <f t="shared" si="5"/>
        <v>4</v>
      </c>
      <c r="S12" s="30">
        <f>'Bodové hodnocení fotografií'!O67</f>
        <v>64</v>
      </c>
      <c r="T12" s="31">
        <f t="shared" si="6"/>
        <v>7</v>
      </c>
      <c r="U12" s="30">
        <f>'Bodové hodnocení fotografií'!P67</f>
        <v>58</v>
      </c>
      <c r="V12" s="31">
        <f t="shared" si="7"/>
        <v>8</v>
      </c>
      <c r="W12" s="30">
        <f>'Bodové hodnocení fotografií'!Q67</f>
        <v>56</v>
      </c>
      <c r="X12" s="31">
        <f t="shared" si="8"/>
        <v>10</v>
      </c>
      <c r="Y12" s="30">
        <f>'Bodové hodnocení fotografií'!R67</f>
        <v>73</v>
      </c>
      <c r="Z12" s="33">
        <f t="shared" si="9"/>
        <v>5</v>
      </c>
      <c r="AA12" s="37">
        <f t="shared" si="10"/>
        <v>705</v>
      </c>
      <c r="AB12" s="38">
        <f t="shared" si="10"/>
        <v>58</v>
      </c>
      <c r="AC12" s="39">
        <f t="shared" si="11"/>
        <v>6</v>
      </c>
    </row>
    <row r="13" spans="2:29" ht="15.75" x14ac:dyDescent="0.2">
      <c r="B13" s="80" t="s">
        <v>47</v>
      </c>
      <c r="C13" s="30">
        <f>'Bodové hodnocení fotografií'!G83</f>
        <v>70</v>
      </c>
      <c r="D13" s="31">
        <f t="shared" si="12"/>
        <v>2</v>
      </c>
      <c r="E13" s="30">
        <f>'Bodové hodnocení fotografií'!H83</f>
        <v>59</v>
      </c>
      <c r="F13" s="31">
        <f t="shared" si="13"/>
        <v>5</v>
      </c>
      <c r="G13" s="30">
        <f>'Bodové hodnocení fotografií'!I83</f>
        <v>72</v>
      </c>
      <c r="H13" s="31">
        <f t="shared" si="0"/>
        <v>9</v>
      </c>
      <c r="I13" s="30">
        <f>'Bodové hodnocení fotografií'!J83</f>
        <v>55</v>
      </c>
      <c r="J13" s="31">
        <f t="shared" si="1"/>
        <v>7</v>
      </c>
      <c r="K13" s="81"/>
      <c r="L13" s="82"/>
      <c r="M13" s="30">
        <f>'Bodové hodnocení fotografií'!L83</f>
        <v>88</v>
      </c>
      <c r="N13" s="31">
        <f t="shared" si="3"/>
        <v>1</v>
      </c>
      <c r="O13" s="30">
        <f>'Bodové hodnocení fotografií'!M83</f>
        <v>69</v>
      </c>
      <c r="P13" s="31">
        <f t="shared" si="4"/>
        <v>5</v>
      </c>
      <c r="Q13" s="30">
        <f>'Bodové hodnocení fotografií'!N83</f>
        <v>46</v>
      </c>
      <c r="R13" s="31">
        <f t="shared" si="5"/>
        <v>7</v>
      </c>
      <c r="S13" s="30">
        <f>'Bodové hodnocení fotografií'!O83</f>
        <v>66</v>
      </c>
      <c r="T13" s="31">
        <f t="shared" si="6"/>
        <v>5</v>
      </c>
      <c r="U13" s="30">
        <f>'Bodové hodnocení fotografií'!P83</f>
        <v>73</v>
      </c>
      <c r="V13" s="31">
        <f t="shared" si="7"/>
        <v>3</v>
      </c>
      <c r="W13" s="30">
        <f>'Bodové hodnocení fotografií'!Q83</f>
        <v>72</v>
      </c>
      <c r="X13" s="31">
        <f t="shared" si="8"/>
        <v>2</v>
      </c>
      <c r="Y13" s="30">
        <f>'Bodové hodnocení fotografií'!R83</f>
        <v>71</v>
      </c>
      <c r="Z13" s="33">
        <f t="shared" si="9"/>
        <v>7</v>
      </c>
      <c r="AA13" s="37">
        <f t="shared" si="10"/>
        <v>741</v>
      </c>
      <c r="AB13" s="38">
        <f t="shared" si="10"/>
        <v>53</v>
      </c>
      <c r="AC13" s="39">
        <f t="shared" si="11"/>
        <v>4</v>
      </c>
    </row>
    <row r="14" spans="2:29" ht="15.75" x14ac:dyDescent="0.2">
      <c r="B14" s="80" t="s">
        <v>7</v>
      </c>
      <c r="C14" s="30">
        <f>'Bodové hodnocení fotografií'!G99</f>
        <v>67</v>
      </c>
      <c r="D14" s="31">
        <f t="shared" si="12"/>
        <v>4</v>
      </c>
      <c r="E14" s="30">
        <f>'Bodové hodnocení fotografií'!H99</f>
        <v>56</v>
      </c>
      <c r="F14" s="31">
        <f t="shared" si="13"/>
        <v>8</v>
      </c>
      <c r="G14" s="30">
        <f>'Bodové hodnocení fotografií'!I99</f>
        <v>84</v>
      </c>
      <c r="H14" s="31">
        <f t="shared" si="0"/>
        <v>3</v>
      </c>
      <c r="I14" s="30">
        <f>'Bodové hodnocení fotografií'!J99</f>
        <v>60</v>
      </c>
      <c r="J14" s="31">
        <f t="shared" si="1"/>
        <v>4</v>
      </c>
      <c r="K14" s="30">
        <f>'Bodové hodnocení fotografií'!K99</f>
        <v>58</v>
      </c>
      <c r="L14" s="31">
        <f t="shared" si="2"/>
        <v>2</v>
      </c>
      <c r="M14" s="81"/>
      <c r="N14" s="82"/>
      <c r="O14" s="30">
        <f>'Bodové hodnocení fotografií'!M99</f>
        <v>69</v>
      </c>
      <c r="P14" s="31">
        <f t="shared" si="4"/>
        <v>5</v>
      </c>
      <c r="Q14" s="30">
        <f>'Bodové hodnocení fotografií'!N99</f>
        <v>49</v>
      </c>
      <c r="R14" s="31">
        <f t="shared" si="5"/>
        <v>6</v>
      </c>
      <c r="S14" s="30">
        <f>'Bodové hodnocení fotografií'!O99</f>
        <v>65</v>
      </c>
      <c r="T14" s="31">
        <f t="shared" si="6"/>
        <v>6</v>
      </c>
      <c r="U14" s="30">
        <f>'Bodové hodnocení fotografií'!P99</f>
        <v>66</v>
      </c>
      <c r="V14" s="31">
        <f t="shared" si="7"/>
        <v>5</v>
      </c>
      <c r="W14" s="30">
        <f>'Bodové hodnocení fotografií'!Q99</f>
        <v>68</v>
      </c>
      <c r="X14" s="31">
        <f t="shared" si="8"/>
        <v>5</v>
      </c>
      <c r="Y14" s="30">
        <f>'Bodové hodnocení fotografií'!R99</f>
        <v>79</v>
      </c>
      <c r="Z14" s="33">
        <f t="shared" si="9"/>
        <v>3</v>
      </c>
      <c r="AA14" s="37">
        <f t="shared" si="10"/>
        <v>721</v>
      </c>
      <c r="AB14" s="38">
        <f t="shared" si="10"/>
        <v>51</v>
      </c>
      <c r="AC14" s="39">
        <f t="shared" si="11"/>
        <v>3</v>
      </c>
    </row>
    <row r="15" spans="2:29" ht="15.75" x14ac:dyDescent="0.2">
      <c r="B15" s="80" t="s">
        <v>8</v>
      </c>
      <c r="C15" s="30">
        <f>'Bodové hodnocení fotografií'!G115</f>
        <v>62</v>
      </c>
      <c r="D15" s="31">
        <f t="shared" si="12"/>
        <v>7</v>
      </c>
      <c r="E15" s="30">
        <f>'Bodové hodnocení fotografií'!H115</f>
        <v>45</v>
      </c>
      <c r="F15" s="31">
        <f t="shared" si="13"/>
        <v>11</v>
      </c>
      <c r="G15" s="30">
        <f>'Bodové hodnocení fotografií'!I115</f>
        <v>64</v>
      </c>
      <c r="H15" s="31">
        <f t="shared" si="0"/>
        <v>11</v>
      </c>
      <c r="I15" s="30">
        <f>'Bodové hodnocení fotografií'!J115</f>
        <v>44</v>
      </c>
      <c r="J15" s="31">
        <f t="shared" si="1"/>
        <v>11</v>
      </c>
      <c r="K15" s="30">
        <f>'Bodové hodnocení fotografií'!K115</f>
        <v>50</v>
      </c>
      <c r="L15" s="31">
        <f t="shared" si="2"/>
        <v>9</v>
      </c>
      <c r="M15" s="30">
        <f>'Bodové hodnocení fotografií'!L115</f>
        <v>40</v>
      </c>
      <c r="N15" s="31">
        <f t="shared" si="3"/>
        <v>11</v>
      </c>
      <c r="O15" s="81"/>
      <c r="P15" s="82"/>
      <c r="Q15" s="30">
        <f>'Bodové hodnocení fotografií'!N115</f>
        <v>64</v>
      </c>
      <c r="R15" s="31">
        <f t="shared" si="5"/>
        <v>2</v>
      </c>
      <c r="S15" s="30">
        <f>'Bodové hodnocení fotografií'!O115</f>
        <v>61</v>
      </c>
      <c r="T15" s="31">
        <f t="shared" si="6"/>
        <v>11</v>
      </c>
      <c r="U15" s="30">
        <f>'Bodové hodnocení fotografií'!P115</f>
        <v>54</v>
      </c>
      <c r="V15" s="31">
        <f t="shared" si="7"/>
        <v>10</v>
      </c>
      <c r="W15" s="30">
        <f>'Bodové hodnocení fotografií'!Q115</f>
        <v>62</v>
      </c>
      <c r="X15" s="31">
        <f t="shared" si="8"/>
        <v>8</v>
      </c>
      <c r="Y15" s="30">
        <f>'Bodové hodnocení fotografií'!R115</f>
        <v>68</v>
      </c>
      <c r="Z15" s="33">
        <f t="shared" si="9"/>
        <v>8</v>
      </c>
      <c r="AA15" s="37">
        <f t="shared" si="10"/>
        <v>614</v>
      </c>
      <c r="AB15" s="38">
        <f t="shared" si="10"/>
        <v>99</v>
      </c>
      <c r="AC15" s="39">
        <f t="shared" si="11"/>
        <v>11</v>
      </c>
    </row>
    <row r="16" spans="2:29" ht="15.75" x14ac:dyDescent="0.2">
      <c r="B16" s="80" t="s">
        <v>48</v>
      </c>
      <c r="C16" s="30">
        <f>'Bodové hodnocení fotografií'!G131</f>
        <v>56</v>
      </c>
      <c r="D16" s="31">
        <f t="shared" si="12"/>
        <v>9</v>
      </c>
      <c r="E16" s="30">
        <f>'Bodové hodnocení fotografií'!H131</f>
        <v>58</v>
      </c>
      <c r="F16" s="31">
        <f t="shared" si="13"/>
        <v>6</v>
      </c>
      <c r="G16" s="30">
        <f>'Bodové hodnocení fotografií'!I131</f>
        <v>79</v>
      </c>
      <c r="H16" s="31">
        <f t="shared" si="0"/>
        <v>5</v>
      </c>
      <c r="I16" s="30">
        <f>'Bodové hodnocení fotografií'!J131</f>
        <v>64</v>
      </c>
      <c r="J16" s="31">
        <f t="shared" si="1"/>
        <v>3</v>
      </c>
      <c r="K16" s="30">
        <f>'Bodové hodnocení fotografií'!K131</f>
        <v>56</v>
      </c>
      <c r="L16" s="31">
        <f t="shared" si="2"/>
        <v>4</v>
      </c>
      <c r="M16" s="30">
        <f>'Bodové hodnocení fotografií'!L131</f>
        <v>63.000000000000007</v>
      </c>
      <c r="N16" s="31">
        <f t="shared" si="3"/>
        <v>4</v>
      </c>
      <c r="O16" s="30">
        <f>'Bodové hodnocení fotografií'!M131</f>
        <v>66</v>
      </c>
      <c r="P16" s="31">
        <f t="shared" si="4"/>
        <v>8</v>
      </c>
      <c r="Q16" s="81"/>
      <c r="R16" s="82"/>
      <c r="S16" s="30">
        <f>'Bodové hodnocení fotografií'!O131</f>
        <v>75</v>
      </c>
      <c r="T16" s="31">
        <f t="shared" si="6"/>
        <v>2</v>
      </c>
      <c r="U16" s="30">
        <f>'Bodové hodnocení fotografií'!P131</f>
        <v>71</v>
      </c>
      <c r="V16" s="31">
        <f t="shared" si="7"/>
        <v>4</v>
      </c>
      <c r="W16" s="30">
        <f>'Bodové hodnocení fotografií'!Q131</f>
        <v>66</v>
      </c>
      <c r="X16" s="31">
        <f t="shared" si="8"/>
        <v>7</v>
      </c>
      <c r="Y16" s="30">
        <f>'Bodové hodnocení fotografií'!R131</f>
        <v>80</v>
      </c>
      <c r="Z16" s="33">
        <f t="shared" si="9"/>
        <v>2</v>
      </c>
      <c r="AA16" s="37">
        <f t="shared" si="10"/>
        <v>734</v>
      </c>
      <c r="AB16" s="38">
        <f t="shared" si="10"/>
        <v>54</v>
      </c>
      <c r="AC16" s="39">
        <f t="shared" si="11"/>
        <v>5</v>
      </c>
    </row>
    <row r="17" spans="2:29" ht="15.75" x14ac:dyDescent="0.2">
      <c r="B17" s="80" t="s">
        <v>49</v>
      </c>
      <c r="C17" s="30">
        <f>'Bodové hodnocení fotografií'!G147</f>
        <v>55</v>
      </c>
      <c r="D17" s="31">
        <f t="shared" si="12"/>
        <v>10</v>
      </c>
      <c r="E17" s="30">
        <f>'Bodové hodnocení fotografií'!H147</f>
        <v>52</v>
      </c>
      <c r="F17" s="31">
        <f t="shared" si="13"/>
        <v>9</v>
      </c>
      <c r="G17" s="30">
        <f>'Bodové hodnocení fotografií'!I147</f>
        <v>76</v>
      </c>
      <c r="H17" s="31">
        <f t="shared" si="0"/>
        <v>7</v>
      </c>
      <c r="I17" s="30">
        <f>'Bodové hodnocení fotografií'!J147</f>
        <v>53</v>
      </c>
      <c r="J17" s="31">
        <f t="shared" si="1"/>
        <v>8</v>
      </c>
      <c r="K17" s="30">
        <f>'Bodové hodnocení fotografií'!K147</f>
        <v>51</v>
      </c>
      <c r="L17" s="31">
        <f t="shared" si="2"/>
        <v>8</v>
      </c>
      <c r="M17" s="30">
        <f>'Bodové hodnocení fotografií'!L147</f>
        <v>59</v>
      </c>
      <c r="N17" s="31">
        <f t="shared" si="3"/>
        <v>7</v>
      </c>
      <c r="O17" s="30">
        <f>'Bodové hodnocení fotografií'!M147</f>
        <v>73</v>
      </c>
      <c r="P17" s="31">
        <f t="shared" si="4"/>
        <v>3</v>
      </c>
      <c r="Q17" s="30">
        <f>'Bodové hodnocení fotografií'!N147</f>
        <v>45</v>
      </c>
      <c r="R17" s="31">
        <f t="shared" si="5"/>
        <v>9</v>
      </c>
      <c r="S17" s="81"/>
      <c r="T17" s="82"/>
      <c r="U17" s="30">
        <f>'Bodové hodnocení fotografií'!P147</f>
        <v>79</v>
      </c>
      <c r="V17" s="31">
        <f t="shared" si="7"/>
        <v>1</v>
      </c>
      <c r="W17" s="30">
        <f>'Bodové hodnocení fotografií'!Q147</f>
        <v>57</v>
      </c>
      <c r="X17" s="31">
        <f t="shared" si="8"/>
        <v>9</v>
      </c>
      <c r="Y17" s="30">
        <f>'Bodové hodnocení fotografií'!R147</f>
        <v>75</v>
      </c>
      <c r="Z17" s="33">
        <f t="shared" si="9"/>
        <v>4</v>
      </c>
      <c r="AA17" s="37">
        <f t="shared" si="10"/>
        <v>675</v>
      </c>
      <c r="AB17" s="38">
        <f t="shared" si="10"/>
        <v>75</v>
      </c>
      <c r="AC17" s="39">
        <f t="shared" si="11"/>
        <v>10</v>
      </c>
    </row>
    <row r="18" spans="2:29" ht="15.75" x14ac:dyDescent="0.2">
      <c r="B18" s="80" t="s">
        <v>0</v>
      </c>
      <c r="C18" s="30">
        <f>'Bodové hodnocení fotografií'!G163</f>
        <v>72</v>
      </c>
      <c r="D18" s="31">
        <f t="shared" si="12"/>
        <v>1</v>
      </c>
      <c r="E18" s="30">
        <f>'Bodové hodnocení fotografií'!H163</f>
        <v>63</v>
      </c>
      <c r="F18" s="31">
        <f t="shared" si="13"/>
        <v>3</v>
      </c>
      <c r="G18" s="30">
        <f>'Bodové hodnocení fotografií'!I163</f>
        <v>98</v>
      </c>
      <c r="H18" s="31">
        <f t="shared" si="0"/>
        <v>1</v>
      </c>
      <c r="I18" s="30">
        <f>'Bodové hodnocení fotografií'!J163</f>
        <v>67</v>
      </c>
      <c r="J18" s="31">
        <f t="shared" si="1"/>
        <v>1</v>
      </c>
      <c r="K18" s="30">
        <f>'Bodové hodnocení fotografií'!K163</f>
        <v>65</v>
      </c>
      <c r="L18" s="31">
        <f t="shared" si="2"/>
        <v>1</v>
      </c>
      <c r="M18" s="30">
        <f>'Bodové hodnocení fotografií'!L163</f>
        <v>64</v>
      </c>
      <c r="N18" s="31">
        <f t="shared" si="3"/>
        <v>3</v>
      </c>
      <c r="O18" s="30">
        <f>'Bodové hodnocení fotografií'!M163</f>
        <v>83</v>
      </c>
      <c r="P18" s="31">
        <f t="shared" si="4"/>
        <v>1</v>
      </c>
      <c r="Q18" s="30">
        <f>'Bodové hodnocení fotografií'!N163</f>
        <v>68</v>
      </c>
      <c r="R18" s="31">
        <f t="shared" si="5"/>
        <v>1</v>
      </c>
      <c r="S18" s="30">
        <f>'Bodové hodnocení fotografií'!O163</f>
        <v>84</v>
      </c>
      <c r="T18" s="31">
        <f t="shared" si="6"/>
        <v>1</v>
      </c>
      <c r="U18" s="81"/>
      <c r="V18" s="82"/>
      <c r="W18" s="30">
        <f>'Bodové hodnocení fotografií'!Q163</f>
        <v>72</v>
      </c>
      <c r="X18" s="31">
        <f t="shared" si="8"/>
        <v>2</v>
      </c>
      <c r="Y18" s="30">
        <f>'Bodové hodnocení fotografií'!R163</f>
        <v>66</v>
      </c>
      <c r="Z18" s="33">
        <f t="shared" si="9"/>
        <v>9</v>
      </c>
      <c r="AA18" s="37">
        <f>C18+E18+G18+I18+K18+M18+O18+Q18+S18+U18+W18+Y18</f>
        <v>802</v>
      </c>
      <c r="AB18" s="38">
        <f>D18+F18+H18+J18+L18+N18+P18+R18+T18+V18+X18+Z18</f>
        <v>24</v>
      </c>
      <c r="AC18" s="39">
        <f t="shared" si="11"/>
        <v>1</v>
      </c>
    </row>
    <row r="19" spans="2:29" ht="15.75" x14ac:dyDescent="0.2">
      <c r="B19" s="80" t="s">
        <v>11</v>
      </c>
      <c r="C19" s="30">
        <f>'Bodové hodnocení fotografií'!G179</f>
        <v>54</v>
      </c>
      <c r="D19" s="31">
        <f t="shared" si="12"/>
        <v>11</v>
      </c>
      <c r="E19" s="30">
        <f>'Bodové hodnocení fotografií'!H179</f>
        <v>48</v>
      </c>
      <c r="F19" s="31">
        <f t="shared" si="13"/>
        <v>10</v>
      </c>
      <c r="G19" s="30">
        <f>'Bodové hodnocení fotografií'!I179</f>
        <v>72</v>
      </c>
      <c r="H19" s="31">
        <f t="shared" si="0"/>
        <v>9</v>
      </c>
      <c r="I19" s="30">
        <f>'Bodové hodnocení fotografií'!J179</f>
        <v>47</v>
      </c>
      <c r="J19" s="31">
        <f t="shared" si="1"/>
        <v>10</v>
      </c>
      <c r="K19" s="30">
        <f>'Bodové hodnocení fotografií'!K179</f>
        <v>48</v>
      </c>
      <c r="L19" s="31">
        <f t="shared" si="2"/>
        <v>11</v>
      </c>
      <c r="M19" s="30">
        <f>'Bodové hodnocení fotografií'!L179</f>
        <v>56.142857142857132</v>
      </c>
      <c r="N19" s="31">
        <f t="shared" si="3"/>
        <v>9</v>
      </c>
      <c r="O19" s="30">
        <f>'Bodové hodnocení fotografií'!M179</f>
        <v>58</v>
      </c>
      <c r="P19" s="31">
        <f t="shared" si="4"/>
        <v>11</v>
      </c>
      <c r="Q19" s="30">
        <f>'Bodové hodnocení fotografií'!N179</f>
        <v>58</v>
      </c>
      <c r="R19" s="31">
        <f t="shared" si="5"/>
        <v>3</v>
      </c>
      <c r="S19" s="30">
        <f>'Bodové hodnocení fotografií'!O179</f>
        <v>62</v>
      </c>
      <c r="T19" s="31">
        <f t="shared" si="6"/>
        <v>10</v>
      </c>
      <c r="U19" s="30">
        <f>'Bodové hodnocení fotografií'!P179</f>
        <v>45</v>
      </c>
      <c r="V19" s="31">
        <f t="shared" si="7"/>
        <v>11</v>
      </c>
      <c r="W19" s="81"/>
      <c r="X19" s="82"/>
      <c r="Y19" s="30">
        <f>'Bodové hodnocení fotografií'!R179</f>
        <v>57</v>
      </c>
      <c r="Z19" s="33">
        <f t="shared" si="9"/>
        <v>11</v>
      </c>
      <c r="AA19" s="238">
        <f>C19+E19+G19+I19+K19+M19+O19+Q19+S19+U19+W19+Y19</f>
        <v>605.14285714285711</v>
      </c>
      <c r="AB19" s="38">
        <f t="shared" si="10"/>
        <v>106</v>
      </c>
      <c r="AC19" s="39">
        <f t="shared" si="11"/>
        <v>12</v>
      </c>
    </row>
    <row r="20" spans="2:29" ht="16.5" thickBot="1" x14ac:dyDescent="0.25">
      <c r="B20" s="83" t="s">
        <v>50</v>
      </c>
      <c r="C20" s="30">
        <f>'Bodové hodnocení fotografií'!G195</f>
        <v>68</v>
      </c>
      <c r="D20" s="31">
        <f t="shared" si="12"/>
        <v>3</v>
      </c>
      <c r="E20" s="42">
        <f>'Bodové hodnocení fotografií'!H195</f>
        <v>62</v>
      </c>
      <c r="F20" s="43">
        <f t="shared" si="13"/>
        <v>4</v>
      </c>
      <c r="G20" s="42">
        <f>'Bodové hodnocení fotografií'!I195</f>
        <v>82</v>
      </c>
      <c r="H20" s="43">
        <f t="shared" si="0"/>
        <v>4</v>
      </c>
      <c r="I20" s="42">
        <f>'Bodové hodnocení fotografií'!J195</f>
        <v>65</v>
      </c>
      <c r="J20" s="43">
        <f t="shared" si="1"/>
        <v>2</v>
      </c>
      <c r="K20" s="42">
        <f>'Bodové hodnocení fotografií'!K195</f>
        <v>57</v>
      </c>
      <c r="L20" s="43">
        <f t="shared" si="2"/>
        <v>3</v>
      </c>
      <c r="M20" s="42">
        <f>'Bodové hodnocení fotografií'!L195</f>
        <v>56.375</v>
      </c>
      <c r="N20" s="43">
        <f t="shared" si="3"/>
        <v>8</v>
      </c>
      <c r="O20" s="42">
        <f>'Bodové hodnocení fotografií'!M195</f>
        <v>67</v>
      </c>
      <c r="P20" s="43">
        <f t="shared" si="4"/>
        <v>7</v>
      </c>
      <c r="Q20" s="42">
        <f>'Bodové hodnocení fotografií'!N195</f>
        <v>46</v>
      </c>
      <c r="R20" s="43">
        <f t="shared" si="5"/>
        <v>7</v>
      </c>
      <c r="S20" s="42">
        <f>'Bodové hodnocení fotografií'!O195</f>
        <v>73</v>
      </c>
      <c r="T20" s="43">
        <f t="shared" si="6"/>
        <v>3</v>
      </c>
      <c r="U20" s="42">
        <f>'Bodové hodnocení fotografií'!P195</f>
        <v>61</v>
      </c>
      <c r="V20" s="43">
        <f t="shared" si="7"/>
        <v>6</v>
      </c>
      <c r="W20" s="42">
        <f>'Bodové hodnocení fotografií'!Q195</f>
        <v>75</v>
      </c>
      <c r="X20" s="43">
        <f t="shared" si="8"/>
        <v>1</v>
      </c>
      <c r="Y20" s="84"/>
      <c r="Z20" s="85"/>
      <c r="AA20" s="239">
        <f t="shared" si="10"/>
        <v>712.375</v>
      </c>
      <c r="AB20" s="40">
        <f t="shared" si="10"/>
        <v>48</v>
      </c>
      <c r="AC20" s="41">
        <f t="shared" si="11"/>
        <v>2</v>
      </c>
    </row>
    <row r="21" spans="2:29" ht="7.5" customHeight="1" x14ac:dyDescent="0.25">
      <c r="B21" s="86"/>
      <c r="C21" s="87"/>
      <c r="D21" s="88"/>
      <c r="E21" s="89"/>
      <c r="F21" s="90"/>
      <c r="G21" s="89"/>
      <c r="H21" s="90"/>
      <c r="I21" s="89"/>
      <c r="J21" s="90"/>
      <c r="K21" s="89"/>
      <c r="L21" s="90"/>
      <c r="M21" s="89"/>
      <c r="N21" s="90"/>
      <c r="O21" s="89"/>
      <c r="P21" s="90"/>
      <c r="Q21" s="89"/>
      <c r="R21" s="90"/>
      <c r="S21" s="89"/>
      <c r="T21" s="90"/>
      <c r="U21" s="89"/>
      <c r="V21" s="90"/>
      <c r="W21" s="89"/>
      <c r="X21" s="90"/>
      <c r="Y21" s="89"/>
      <c r="Z21" s="90"/>
      <c r="AA21" s="87"/>
      <c r="AB21" s="88"/>
      <c r="AC21" s="90"/>
    </row>
    <row r="22" spans="2:29" ht="13.5" customHeight="1" thickBot="1" x14ac:dyDescent="0.3">
      <c r="B22" s="91"/>
      <c r="C22" s="92"/>
      <c r="D22" s="93"/>
      <c r="E22" s="89"/>
      <c r="F22" s="90"/>
      <c r="G22" s="89"/>
      <c r="H22" s="90"/>
      <c r="I22" s="89"/>
      <c r="J22" s="90"/>
      <c r="K22" s="89"/>
      <c r="L22" s="90"/>
      <c r="M22" s="89"/>
      <c r="N22" s="90"/>
      <c r="O22" s="89"/>
      <c r="P22" s="90"/>
      <c r="Q22" s="89"/>
      <c r="R22" s="90"/>
      <c r="S22" s="89"/>
      <c r="T22" s="90"/>
      <c r="U22" s="89"/>
      <c r="V22" s="90"/>
      <c r="W22" s="89"/>
      <c r="X22" s="90"/>
      <c r="Y22" s="89"/>
      <c r="Z22" s="90"/>
      <c r="AA22" s="240">
        <f>SUM(AA9:AA21)</f>
        <v>8358.5178571428569</v>
      </c>
      <c r="AB22" s="303" t="s">
        <v>54</v>
      </c>
      <c r="AC22" s="303"/>
    </row>
    <row r="23" spans="2:29" ht="14.25" thickBot="1" x14ac:dyDescent="0.3">
      <c r="B23" s="94" t="s">
        <v>32</v>
      </c>
      <c r="C23" s="301">
        <f>SUM(C9:C20)</f>
        <v>694</v>
      </c>
      <c r="D23" s="301"/>
      <c r="E23" s="302">
        <f>SUM(E9:E20)</f>
        <v>641</v>
      </c>
      <c r="F23" s="302"/>
      <c r="G23" s="301">
        <f>SUM(G9:G20)</f>
        <v>866</v>
      </c>
      <c r="H23" s="301"/>
      <c r="I23" s="302">
        <f>SUM(I9:I20)</f>
        <v>625</v>
      </c>
      <c r="J23" s="302"/>
      <c r="K23" s="301">
        <f>SUM(K9:K20)</f>
        <v>592</v>
      </c>
      <c r="L23" s="301"/>
      <c r="M23" s="310">
        <f>SUM(M9:M20)</f>
        <v>664.51785714285711</v>
      </c>
      <c r="N23" s="310"/>
      <c r="O23" s="301">
        <f>SUM(O9:O20)</f>
        <v>755</v>
      </c>
      <c r="P23" s="301"/>
      <c r="Q23" s="302">
        <f>SUM(Q9:Q20)</f>
        <v>565</v>
      </c>
      <c r="R23" s="302"/>
      <c r="S23" s="301">
        <f>SUM(S9:S20)</f>
        <v>746</v>
      </c>
      <c r="T23" s="301"/>
      <c r="U23" s="302">
        <f>SUM(U9:U20)</f>
        <v>701</v>
      </c>
      <c r="V23" s="302"/>
      <c r="W23" s="301">
        <f>SUM(W9:W20)</f>
        <v>719</v>
      </c>
      <c r="X23" s="301"/>
      <c r="Y23" s="302">
        <f>SUM(Y9:Y20)</f>
        <v>790</v>
      </c>
      <c r="Z23" s="302"/>
      <c r="AA23" s="241">
        <f>SUM(C23:Z23)</f>
        <v>8358.5178571428569</v>
      </c>
      <c r="AB23" s="304" t="s">
        <v>53</v>
      </c>
      <c r="AC23" s="304"/>
    </row>
    <row r="24" spans="2:29" ht="14.25" thickBot="1" x14ac:dyDescent="0.3">
      <c r="B24" s="94" t="s">
        <v>33</v>
      </c>
      <c r="C24" s="307">
        <f>MAX(C9:C20)</f>
        <v>72</v>
      </c>
      <c r="D24" s="307"/>
      <c r="E24" s="308">
        <f t="shared" ref="E24" si="14">MAX(E9:E20)</f>
        <v>70</v>
      </c>
      <c r="F24" s="308"/>
      <c r="G24" s="307">
        <f t="shared" ref="G24" si="15">MAX(G9:G20)</f>
        <v>98</v>
      </c>
      <c r="H24" s="307"/>
      <c r="I24" s="308">
        <f t="shared" ref="I24" si="16">MAX(I9:I20)</f>
        <v>67</v>
      </c>
      <c r="J24" s="308"/>
      <c r="K24" s="307">
        <f t="shared" ref="K24" si="17">MAX(K9:K20)</f>
        <v>65</v>
      </c>
      <c r="L24" s="307"/>
      <c r="M24" s="308">
        <f t="shared" ref="M24" si="18">MAX(M9:M20)</f>
        <v>88</v>
      </c>
      <c r="N24" s="308"/>
      <c r="O24" s="307">
        <f t="shared" ref="O24" si="19">MAX(O9:O20)</f>
        <v>83</v>
      </c>
      <c r="P24" s="307"/>
      <c r="Q24" s="308">
        <f t="shared" ref="Q24" si="20">MAX(Q9:Q20)</f>
        <v>68</v>
      </c>
      <c r="R24" s="308"/>
      <c r="S24" s="307">
        <f t="shared" ref="S24" si="21">MAX(S9:S20)</f>
        <v>84</v>
      </c>
      <c r="T24" s="307"/>
      <c r="U24" s="308">
        <f t="shared" ref="U24" si="22">MAX(U9:U20)</f>
        <v>79</v>
      </c>
      <c r="V24" s="308"/>
      <c r="W24" s="307">
        <f t="shared" ref="W24" si="23">MAX(W9:W20)</f>
        <v>75</v>
      </c>
      <c r="X24" s="307"/>
      <c r="Y24" s="308">
        <f t="shared" ref="Y24" si="24">MAX(Y9:Y20)</f>
        <v>82</v>
      </c>
      <c r="Z24" s="308"/>
      <c r="AA24" s="95"/>
      <c r="AB24" s="95"/>
      <c r="AC24" s="95"/>
    </row>
    <row r="25" spans="2:29" ht="14.25" thickBot="1" x14ac:dyDescent="0.3">
      <c r="B25" s="94" t="s">
        <v>34</v>
      </c>
      <c r="C25" s="307">
        <f>MIN(C9:C20)</f>
        <v>54</v>
      </c>
      <c r="D25" s="307"/>
      <c r="E25" s="308">
        <f t="shared" ref="E25" si="25">MIN(E9:E20)</f>
        <v>45</v>
      </c>
      <c r="F25" s="308"/>
      <c r="G25" s="307">
        <f t="shared" ref="G25" si="26">MIN(G9:G20)</f>
        <v>64</v>
      </c>
      <c r="H25" s="307"/>
      <c r="I25" s="308">
        <f t="shared" ref="I25" si="27">MIN(I9:I20)</f>
        <v>44</v>
      </c>
      <c r="J25" s="308"/>
      <c r="K25" s="307">
        <f t="shared" ref="K25" si="28">MIN(K9:K20)</f>
        <v>48</v>
      </c>
      <c r="L25" s="307"/>
      <c r="M25" s="308">
        <f t="shared" ref="M25" si="29">MIN(M9:M20)</f>
        <v>40</v>
      </c>
      <c r="N25" s="308"/>
      <c r="O25" s="307">
        <f t="shared" ref="O25" si="30">MIN(O9:O20)</f>
        <v>58</v>
      </c>
      <c r="P25" s="307"/>
      <c r="Q25" s="308">
        <f t="shared" ref="Q25" si="31">MIN(Q9:Q20)</f>
        <v>43</v>
      </c>
      <c r="R25" s="308"/>
      <c r="S25" s="307">
        <f t="shared" ref="S25" si="32">MIN(S9:S20)</f>
        <v>61</v>
      </c>
      <c r="T25" s="307"/>
      <c r="U25" s="308">
        <f t="shared" ref="U25" si="33">MIN(U9:U20)</f>
        <v>45</v>
      </c>
      <c r="V25" s="308"/>
      <c r="W25" s="307">
        <f t="shared" ref="W25" si="34">MIN(W9:W20)</f>
        <v>53</v>
      </c>
      <c r="X25" s="307"/>
      <c r="Y25" s="308">
        <f t="shared" ref="Y25" si="35">MIN(Y9:Y20)</f>
        <v>57</v>
      </c>
      <c r="Z25" s="308"/>
      <c r="AA25" s="297" t="s">
        <v>196</v>
      </c>
      <c r="AB25" s="298"/>
      <c r="AC25" s="298"/>
    </row>
    <row r="26" spans="2:29" ht="14.25" thickBot="1" x14ac:dyDescent="0.3">
      <c r="B26" s="94" t="s">
        <v>55</v>
      </c>
      <c r="C26" s="288">
        <f>AVERAGE(C9:C20)</f>
        <v>63.090909090909093</v>
      </c>
      <c r="D26" s="288"/>
      <c r="E26" s="279">
        <f t="shared" ref="E26" si="36">AVERAGE(E9:E20)</f>
        <v>58.272727272727273</v>
      </c>
      <c r="F26" s="279"/>
      <c r="G26" s="288">
        <f t="shared" ref="G26" si="37">AVERAGE(G9:G20)</f>
        <v>78.727272727272734</v>
      </c>
      <c r="H26" s="288"/>
      <c r="I26" s="279">
        <f t="shared" ref="I26" si="38">AVERAGE(I9:I20)</f>
        <v>56.81818181818182</v>
      </c>
      <c r="J26" s="279"/>
      <c r="K26" s="288">
        <f t="shared" ref="K26" si="39">AVERAGE(K9:K20)</f>
        <v>53.81818181818182</v>
      </c>
      <c r="L26" s="288"/>
      <c r="M26" s="279">
        <f t="shared" ref="M26" si="40">AVERAGE(M9:M20)</f>
        <v>60.410714285714285</v>
      </c>
      <c r="N26" s="279"/>
      <c r="O26" s="288">
        <f t="shared" ref="O26" si="41">AVERAGE(O9:O20)</f>
        <v>68.63636363636364</v>
      </c>
      <c r="P26" s="288"/>
      <c r="Q26" s="279">
        <f t="shared" ref="Q26" si="42">AVERAGE(Q9:Q20)</f>
        <v>51.363636363636367</v>
      </c>
      <c r="R26" s="279"/>
      <c r="S26" s="288">
        <f t="shared" ref="S26" si="43">AVERAGE(S9:S20)</f>
        <v>67.818181818181813</v>
      </c>
      <c r="T26" s="288"/>
      <c r="U26" s="279">
        <f t="shared" ref="U26" si="44">AVERAGE(U9:U20)</f>
        <v>63.727272727272727</v>
      </c>
      <c r="V26" s="279"/>
      <c r="W26" s="288">
        <f t="shared" ref="W26" si="45">AVERAGE(W9:W20)</f>
        <v>65.36363636363636</v>
      </c>
      <c r="X26" s="288"/>
      <c r="Y26" s="279">
        <f t="shared" ref="Y26" si="46">AVERAGE(Y9:Y20)</f>
        <v>71.818181818181813</v>
      </c>
      <c r="Z26" s="279"/>
      <c r="AA26" s="297" t="s">
        <v>197</v>
      </c>
      <c r="AB26" s="298"/>
      <c r="AC26" s="298"/>
    </row>
    <row r="27" spans="2:29" ht="7.5" customHeight="1" x14ac:dyDescent="0.2">
      <c r="B27" s="96"/>
    </row>
    <row r="28" spans="2:29" ht="26.25" hidden="1" customHeight="1" x14ac:dyDescent="0.2">
      <c r="B28" s="289" t="s">
        <v>210</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row>
    <row r="29" spans="2:29" ht="7.5" hidden="1" customHeight="1" x14ac:dyDescent="0.2">
      <c r="B29" s="96"/>
    </row>
    <row r="30" spans="2:29" hidden="1" x14ac:dyDescent="0.2">
      <c r="B30" s="290" t="s">
        <v>209</v>
      </c>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row>
    <row r="31" spans="2:29" hidden="1" x14ac:dyDescent="0.2">
      <c r="B31" s="290" t="s">
        <v>208</v>
      </c>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row>
    <row r="32" spans="2:29" hidden="1" x14ac:dyDescent="0.2"/>
    <row r="33" spans="2:29" hidden="1" x14ac:dyDescent="0.2">
      <c r="B33" s="311" t="s">
        <v>198</v>
      </c>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row>
    <row r="34" spans="2:29" ht="6.75" hidden="1" customHeight="1" x14ac:dyDescent="0.2">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row>
    <row r="35" spans="2:29" hidden="1" x14ac:dyDescent="0.2">
      <c r="B35" s="98" t="s">
        <v>201</v>
      </c>
      <c r="C35" s="286" t="s">
        <v>32</v>
      </c>
      <c r="D35" s="286"/>
      <c r="E35" s="286"/>
      <c r="F35" s="286"/>
      <c r="G35" s="287" t="s">
        <v>203</v>
      </c>
      <c r="H35" s="287"/>
      <c r="I35" s="287"/>
      <c r="J35" s="287"/>
      <c r="K35" s="287"/>
      <c r="L35" s="287"/>
      <c r="M35" s="287"/>
      <c r="N35" s="287"/>
      <c r="O35" s="287"/>
      <c r="P35" s="287"/>
      <c r="Q35" s="287"/>
      <c r="R35" s="287"/>
      <c r="S35" s="287"/>
      <c r="T35" s="287"/>
      <c r="U35" s="287"/>
      <c r="V35" s="287"/>
      <c r="W35" s="287"/>
      <c r="X35" s="287"/>
      <c r="Y35" s="287"/>
      <c r="Z35" s="287"/>
      <c r="AA35" s="287"/>
      <c r="AB35" s="287"/>
      <c r="AC35" s="287"/>
    </row>
    <row r="36" spans="2:29" hidden="1" x14ac:dyDescent="0.2">
      <c r="B36" s="99" t="s">
        <v>201</v>
      </c>
      <c r="C36" s="286" t="s">
        <v>33</v>
      </c>
      <c r="D36" s="286"/>
      <c r="E36" s="286"/>
      <c r="F36" s="286"/>
      <c r="G36" s="287" t="s">
        <v>203</v>
      </c>
      <c r="H36" s="287"/>
      <c r="I36" s="287"/>
      <c r="J36" s="287"/>
      <c r="K36" s="287"/>
      <c r="L36" s="287"/>
      <c r="M36" s="287"/>
      <c r="N36" s="287"/>
      <c r="O36" s="287"/>
      <c r="P36" s="287"/>
      <c r="Q36" s="287"/>
      <c r="R36" s="287"/>
      <c r="S36" s="287"/>
      <c r="T36" s="287"/>
      <c r="U36" s="287"/>
      <c r="V36" s="287"/>
      <c r="W36" s="287"/>
      <c r="X36" s="287"/>
      <c r="Y36" s="287"/>
      <c r="Z36" s="287"/>
      <c r="AA36" s="287"/>
      <c r="AB36" s="287"/>
      <c r="AC36" s="287"/>
    </row>
    <row r="37" spans="2:29" hidden="1" x14ac:dyDescent="0.2">
      <c r="B37" s="99" t="s">
        <v>201</v>
      </c>
      <c r="C37" s="286" t="s">
        <v>199</v>
      </c>
      <c r="D37" s="286"/>
      <c r="E37" s="286"/>
      <c r="F37" s="286"/>
      <c r="G37" s="287" t="s">
        <v>204</v>
      </c>
      <c r="H37" s="287"/>
      <c r="I37" s="287"/>
      <c r="J37" s="287"/>
      <c r="K37" s="287"/>
      <c r="L37" s="287"/>
      <c r="M37" s="287"/>
      <c r="N37" s="287"/>
      <c r="O37" s="287"/>
      <c r="P37" s="287"/>
      <c r="Q37" s="287"/>
      <c r="R37" s="287"/>
      <c r="S37" s="287"/>
      <c r="T37" s="287"/>
      <c r="U37" s="287"/>
      <c r="V37" s="287"/>
      <c r="W37" s="287"/>
      <c r="X37" s="287"/>
      <c r="Y37" s="287"/>
      <c r="Z37" s="287"/>
      <c r="AA37" s="287"/>
      <c r="AB37" s="287"/>
      <c r="AC37" s="287"/>
    </row>
    <row r="38" spans="2:29" hidden="1" x14ac:dyDescent="0.2">
      <c r="B38" s="99" t="s">
        <v>201</v>
      </c>
      <c r="C38" s="286" t="s">
        <v>55</v>
      </c>
      <c r="D38" s="286"/>
      <c r="E38" s="286"/>
      <c r="F38" s="286"/>
      <c r="G38" s="287" t="s">
        <v>211</v>
      </c>
      <c r="H38" s="287"/>
      <c r="I38" s="287"/>
      <c r="J38" s="287"/>
      <c r="K38" s="287"/>
      <c r="L38" s="287"/>
      <c r="M38" s="287"/>
      <c r="N38" s="287"/>
      <c r="O38" s="287"/>
      <c r="P38" s="287"/>
      <c r="Q38" s="287"/>
      <c r="R38" s="287"/>
      <c r="S38" s="287"/>
      <c r="T38" s="287"/>
      <c r="U38" s="287"/>
      <c r="V38" s="287"/>
      <c r="W38" s="287"/>
      <c r="X38" s="287"/>
      <c r="Y38" s="287"/>
      <c r="Z38" s="287"/>
      <c r="AA38" s="287"/>
      <c r="AB38" s="287"/>
      <c r="AC38" s="287"/>
    </row>
    <row r="39" spans="2:29" hidden="1" x14ac:dyDescent="0.2">
      <c r="B39" s="98" t="s">
        <v>202</v>
      </c>
      <c r="C39" s="286" t="s">
        <v>205</v>
      </c>
      <c r="D39" s="286"/>
      <c r="E39" s="286"/>
      <c r="F39" s="286"/>
      <c r="G39" s="287" t="s">
        <v>212</v>
      </c>
      <c r="H39" s="287"/>
      <c r="I39" s="287"/>
      <c r="J39" s="287"/>
      <c r="K39" s="287"/>
      <c r="L39" s="287"/>
      <c r="M39" s="287"/>
      <c r="N39" s="287"/>
      <c r="O39" s="287"/>
      <c r="P39" s="287"/>
      <c r="Q39" s="287"/>
      <c r="R39" s="287"/>
      <c r="S39" s="287"/>
      <c r="T39" s="287"/>
      <c r="U39" s="287"/>
      <c r="V39" s="287"/>
      <c r="W39" s="287"/>
      <c r="X39" s="287"/>
      <c r="Y39" s="287"/>
      <c r="Z39" s="287"/>
      <c r="AA39" s="287"/>
      <c r="AB39" s="287"/>
      <c r="AC39" s="287"/>
    </row>
    <row r="40" spans="2:29" hidden="1" x14ac:dyDescent="0.2">
      <c r="B40" s="99" t="s">
        <v>202</v>
      </c>
      <c r="C40" s="280" t="s">
        <v>28</v>
      </c>
      <c r="D40" s="281"/>
      <c r="E40" s="281"/>
      <c r="F40" s="282"/>
      <c r="G40" s="283" t="s">
        <v>206</v>
      </c>
      <c r="H40" s="284"/>
      <c r="I40" s="284"/>
      <c r="J40" s="284"/>
      <c r="K40" s="284"/>
      <c r="L40" s="284"/>
      <c r="M40" s="284"/>
      <c r="N40" s="284"/>
      <c r="O40" s="284"/>
      <c r="P40" s="284"/>
      <c r="Q40" s="284"/>
      <c r="R40" s="284"/>
      <c r="S40" s="284"/>
      <c r="T40" s="284"/>
      <c r="U40" s="284"/>
      <c r="V40" s="284"/>
      <c r="W40" s="284"/>
      <c r="X40" s="284"/>
      <c r="Y40" s="284"/>
      <c r="Z40" s="284"/>
      <c r="AA40" s="284"/>
      <c r="AB40" s="284"/>
      <c r="AC40" s="285"/>
    </row>
    <row r="41" spans="2:29" hidden="1" x14ac:dyDescent="0.2">
      <c r="B41" s="98" t="s">
        <v>202</v>
      </c>
      <c r="C41" s="286" t="s">
        <v>29</v>
      </c>
      <c r="D41" s="286"/>
      <c r="E41" s="286"/>
      <c r="F41" s="286"/>
      <c r="G41" s="287" t="s">
        <v>207</v>
      </c>
      <c r="H41" s="287"/>
      <c r="I41" s="287"/>
      <c r="J41" s="287"/>
      <c r="K41" s="287"/>
      <c r="L41" s="287"/>
      <c r="M41" s="287"/>
      <c r="N41" s="287"/>
      <c r="O41" s="287"/>
      <c r="P41" s="287"/>
      <c r="Q41" s="287"/>
      <c r="R41" s="287"/>
      <c r="S41" s="287"/>
      <c r="T41" s="287"/>
      <c r="U41" s="287"/>
      <c r="V41" s="287"/>
      <c r="W41" s="287"/>
      <c r="X41" s="287"/>
      <c r="Y41" s="287"/>
      <c r="Z41" s="287"/>
      <c r="AA41" s="287"/>
      <c r="AB41" s="287"/>
      <c r="AC41" s="287"/>
    </row>
  </sheetData>
  <mergeCells count="87">
    <mergeCell ref="U26:V26"/>
    <mergeCell ref="W26:X26"/>
    <mergeCell ref="B33:AC33"/>
    <mergeCell ref="B2:AC2"/>
    <mergeCell ref="B4:AC4"/>
    <mergeCell ref="Y25:Z25"/>
    <mergeCell ref="C25:D25"/>
    <mergeCell ref="E25:F25"/>
    <mergeCell ref="G25:H25"/>
    <mergeCell ref="I25:J25"/>
    <mergeCell ref="K25:L25"/>
    <mergeCell ref="M25:N25"/>
    <mergeCell ref="O25:P25"/>
    <mergeCell ref="Q25:R25"/>
    <mergeCell ref="S25:T25"/>
    <mergeCell ref="U25:V25"/>
    <mergeCell ref="M24:N24"/>
    <mergeCell ref="O24:P24"/>
    <mergeCell ref="Q24:R24"/>
    <mergeCell ref="S24:T24"/>
    <mergeCell ref="U24:V24"/>
    <mergeCell ref="M23:N23"/>
    <mergeCell ref="O23:P23"/>
    <mergeCell ref="Q23:R23"/>
    <mergeCell ref="S23:T23"/>
    <mergeCell ref="U23:V23"/>
    <mergeCell ref="C24:D24"/>
    <mergeCell ref="E24:F24"/>
    <mergeCell ref="G24:H24"/>
    <mergeCell ref="I24:J24"/>
    <mergeCell ref="K24:L24"/>
    <mergeCell ref="C6:D6"/>
    <mergeCell ref="E6:F6"/>
    <mergeCell ref="G6:H6"/>
    <mergeCell ref="I6:J6"/>
    <mergeCell ref="K6:L6"/>
    <mergeCell ref="C23:D23"/>
    <mergeCell ref="E23:F23"/>
    <mergeCell ref="G23:H23"/>
    <mergeCell ref="I23:J23"/>
    <mergeCell ref="K23:L23"/>
    <mergeCell ref="M6:N6"/>
    <mergeCell ref="O6:P6"/>
    <mergeCell ref="Q6:R6"/>
    <mergeCell ref="S6:T6"/>
    <mergeCell ref="U6:V6"/>
    <mergeCell ref="W6:X6"/>
    <mergeCell ref="Y6:Z6"/>
    <mergeCell ref="AA6:AA7"/>
    <mergeCell ref="AA25:AC25"/>
    <mergeCell ref="AA26:AC26"/>
    <mergeCell ref="Y26:Z26"/>
    <mergeCell ref="AB6:AB7"/>
    <mergeCell ref="W23:X23"/>
    <mergeCell ref="Y23:Z23"/>
    <mergeCell ref="AB22:AC22"/>
    <mergeCell ref="AB23:AC23"/>
    <mergeCell ref="AC6:AC7"/>
    <mergeCell ref="W24:X24"/>
    <mergeCell ref="W25:X25"/>
    <mergeCell ref="Y24:Z24"/>
    <mergeCell ref="C41:F41"/>
    <mergeCell ref="G41:AC41"/>
    <mergeCell ref="C39:F39"/>
    <mergeCell ref="G39:AC39"/>
    <mergeCell ref="B30:AC30"/>
    <mergeCell ref="B31:AC31"/>
    <mergeCell ref="C35:F35"/>
    <mergeCell ref="G35:AC35"/>
    <mergeCell ref="C36:F36"/>
    <mergeCell ref="G36:AC36"/>
    <mergeCell ref="M26:N26"/>
    <mergeCell ref="C40:F40"/>
    <mergeCell ref="G40:AC40"/>
    <mergeCell ref="C37:F37"/>
    <mergeCell ref="G37:AC37"/>
    <mergeCell ref="C38:F38"/>
    <mergeCell ref="G38:AC38"/>
    <mergeCell ref="C26:D26"/>
    <mergeCell ref="E26:F26"/>
    <mergeCell ref="G26:H26"/>
    <mergeCell ref="I26:J26"/>
    <mergeCell ref="K26:L26"/>
    <mergeCell ref="B28:AC28"/>
    <mergeCell ref="O26:P26"/>
    <mergeCell ref="Q26:R26"/>
    <mergeCell ref="S26:T26"/>
  </mergeCells>
  <printOptions horizontalCentered="1"/>
  <pageMargins left="0.39370078740157483" right="0.39370078740157483" top="0.78740157480314965" bottom="0.78740157480314965" header="0.31496062992125984" footer="0.31496062992125984"/>
  <pageSetup paperSize="9" scale="64" orientation="landscape" horizontalDpi="4294967293" verticalDpi="1200" r:id="rId1"/>
  <ignoredErrors>
    <ignoredError sqref="C26 E26 G26 I26 K26 M26 O26 Q26 S26 U26 W26 Y26"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83"/>
  <sheetViews>
    <sheetView showGridLines="0" zoomScale="120" zoomScaleNormal="120" workbookViewId="0">
      <selection activeCell="E9" sqref="E9"/>
    </sheetView>
  </sheetViews>
  <sheetFormatPr defaultRowHeight="12.75" x14ac:dyDescent="0.2"/>
  <cols>
    <col min="1" max="1" width="11.7109375" style="51" customWidth="1"/>
    <col min="2" max="2" width="10.42578125" style="52" customWidth="1"/>
    <col min="3" max="3" width="9.85546875" style="52" customWidth="1"/>
    <col min="4" max="4" width="23.5703125" style="46" customWidth="1"/>
    <col min="5" max="5" width="32.28515625" style="46" bestFit="1" customWidth="1"/>
    <col min="6" max="6" width="15.7109375" style="53" customWidth="1"/>
    <col min="7" max="7" width="19.140625" style="46" customWidth="1"/>
    <col min="8" max="8" width="9.140625" style="46"/>
    <col min="9" max="9" width="9.140625" style="251"/>
    <col min="10" max="16384" width="9.140625" style="46"/>
  </cols>
  <sheetData>
    <row r="2" spans="1:7" ht="30" x14ac:dyDescent="0.4">
      <c r="A2" s="319" t="s">
        <v>397</v>
      </c>
      <c r="B2" s="320"/>
      <c r="C2" s="320"/>
      <c r="D2" s="320"/>
      <c r="E2" s="320"/>
      <c r="F2" s="320"/>
      <c r="G2" s="320"/>
    </row>
    <row r="3" spans="1:7" ht="35.25" customHeight="1" x14ac:dyDescent="0.2">
      <c r="A3" s="235" t="s">
        <v>380</v>
      </c>
      <c r="B3" s="235" t="s">
        <v>390</v>
      </c>
      <c r="C3" s="236" t="s">
        <v>391</v>
      </c>
      <c r="D3" s="236" t="s">
        <v>398</v>
      </c>
      <c r="E3" s="236" t="s">
        <v>392</v>
      </c>
      <c r="F3" s="237" t="s">
        <v>399</v>
      </c>
      <c r="G3" s="236" t="s">
        <v>393</v>
      </c>
    </row>
    <row r="4" spans="1:7" ht="15" customHeight="1" x14ac:dyDescent="0.2">
      <c r="A4" s="247" t="s">
        <v>396</v>
      </c>
      <c r="B4" s="248">
        <f>'Bodové hodnocení fotografií'!C185</f>
        <v>6</v>
      </c>
      <c r="C4" s="248" t="str">
        <f>'Bodové hodnocení fotografií'!D185</f>
        <v>ŽĎÁR</v>
      </c>
      <c r="D4" s="249" t="str">
        <f>'Bodové hodnocení fotografií'!E185</f>
        <v>Pachovský Zdeněk</v>
      </c>
      <c r="E4" s="249" t="str">
        <f>'Bodové hodnocení fotografií'!F185</f>
        <v>Tak poletíme</v>
      </c>
      <c r="F4" s="250">
        <f>'Bodové hodnocení fotografií'!S185</f>
        <v>71.625</v>
      </c>
      <c r="G4" s="234">
        <f t="shared" ref="G4:G35" si="0">_xlfn.RANK.EQ(F4,$F$4:$F$183)</f>
        <v>1</v>
      </c>
    </row>
    <row r="5" spans="1:7" ht="15" customHeight="1" x14ac:dyDescent="0.2">
      <c r="A5" s="200" t="s">
        <v>385</v>
      </c>
      <c r="B5" s="201">
        <f>'Bodové hodnocení fotografií'!C77</f>
        <v>10</v>
      </c>
      <c r="C5" s="201" t="str">
        <f>'Bodové hodnocení fotografií'!D77</f>
        <v>ZLIN</v>
      </c>
      <c r="D5" s="202" t="str">
        <f>'Bodové hodnocení fotografií'!E77</f>
        <v>Siegel Oldřich</v>
      </c>
      <c r="E5" s="202" t="str">
        <f>'Bodové hodnocení fotografií'!F77</f>
        <v>Dnes ráno</v>
      </c>
      <c r="F5" s="203">
        <f>'Bodové hodnocení fotografií'!S77</f>
        <v>67</v>
      </c>
      <c r="G5" s="204">
        <f t="shared" si="0"/>
        <v>2</v>
      </c>
    </row>
    <row r="6" spans="1:7" ht="15" customHeight="1" x14ac:dyDescent="0.2">
      <c r="A6" s="220" t="s">
        <v>394</v>
      </c>
      <c r="B6" s="221">
        <f>'Bodové hodnocení fotografií'!C148</f>
        <v>1</v>
      </c>
      <c r="C6" s="221" t="str">
        <f>'Bodové hodnocení fotografií'!D148</f>
        <v>KMF</v>
      </c>
      <c r="D6" s="222" t="str">
        <f>'Bodové hodnocení fotografií'!E148</f>
        <v>Hurbánek Ivan</v>
      </c>
      <c r="E6" s="222" t="str">
        <f>'Bodové hodnocení fotografií'!F148</f>
        <v>Nenasyta</v>
      </c>
      <c r="F6" s="223">
        <f>'Bodové hodnocení fotografií'!S148</f>
        <v>67</v>
      </c>
      <c r="G6" s="224">
        <f t="shared" si="0"/>
        <v>2</v>
      </c>
    </row>
    <row r="7" spans="1:7" ht="15" customHeight="1" x14ac:dyDescent="0.2">
      <c r="A7" s="210" t="s">
        <v>388</v>
      </c>
      <c r="B7" s="211">
        <f>'Bodové hodnocení fotografií'!C124</f>
        <v>9</v>
      </c>
      <c r="C7" s="211" t="str">
        <f>'Bodové hodnocení fotografií'!D124</f>
        <v>IVAN</v>
      </c>
      <c r="D7" s="212" t="str">
        <f>'Bodové hodnocení fotografií'!E124</f>
        <v>Tvrdý Chrudoš</v>
      </c>
      <c r="E7" s="212" t="str">
        <f>'Bodové hodnocení fotografií'!F124</f>
        <v>Jan Hrubý - houslista</v>
      </c>
      <c r="F7" s="213">
        <f>'Bodové hodnocení fotografií'!S124</f>
        <v>66.428571428571431</v>
      </c>
      <c r="G7" s="214">
        <f t="shared" si="0"/>
        <v>4</v>
      </c>
    </row>
    <row r="8" spans="1:7" ht="15" customHeight="1" x14ac:dyDescent="0.2">
      <c r="A8" s="195" t="s">
        <v>383</v>
      </c>
      <c r="B8" s="196">
        <f>'Bodové hodnocení fotografií'!C45</f>
        <v>10</v>
      </c>
      <c r="C8" s="196" t="str">
        <f>'Bodové hodnocení fotografií'!D45</f>
        <v>HAV</v>
      </c>
      <c r="D8" s="197" t="str">
        <f>'Bodové hodnocení fotografií'!E45</f>
        <v>Chapčák Rostislav</v>
      </c>
      <c r="E8" s="197" t="str">
        <f>'Bodové hodnocení fotografií'!F45</f>
        <v>Torpedownia</v>
      </c>
      <c r="F8" s="198">
        <f>'Bodové hodnocení fotografií'!S45</f>
        <v>65</v>
      </c>
      <c r="G8" s="199">
        <f t="shared" si="0"/>
        <v>5</v>
      </c>
    </row>
    <row r="9" spans="1:7" ht="15" customHeight="1" x14ac:dyDescent="0.2">
      <c r="A9" s="47" t="s">
        <v>384</v>
      </c>
      <c r="B9" s="48">
        <f>'Bodové hodnocení fotografií'!C61</f>
        <v>10</v>
      </c>
      <c r="C9" s="48" t="str">
        <f>'Bodové hodnocení fotografií'!D61</f>
        <v>OTR</v>
      </c>
      <c r="D9" s="49" t="str">
        <f>'Bodové hodnocení fotografií'!E61</f>
        <v>Šolc Karel</v>
      </c>
      <c r="E9" s="49" t="str">
        <f>'Bodové hodnocení fotografií'!F61</f>
        <v>Věrozvěsti s kometou</v>
      </c>
      <c r="F9" s="50">
        <f>'Bodové hodnocení fotografií'!S61</f>
        <v>65</v>
      </c>
      <c r="G9" s="177">
        <f t="shared" si="0"/>
        <v>5</v>
      </c>
    </row>
    <row r="10" spans="1:7" ht="15" customHeight="1" x14ac:dyDescent="0.2">
      <c r="A10" s="200" t="s">
        <v>385</v>
      </c>
      <c r="B10" s="201">
        <f>'Bodové hodnocení fotografií'!C80</f>
        <v>13</v>
      </c>
      <c r="C10" s="201" t="str">
        <f>'Bodové hodnocení fotografií'!D80</f>
        <v>ZLIN</v>
      </c>
      <c r="D10" s="202" t="str">
        <f>'Bodové hodnocení fotografií'!E80</f>
        <v>Siegel Oldřich</v>
      </c>
      <c r="E10" s="202" t="str">
        <f>'Bodové hodnocení fotografií'!F80</f>
        <v>Schodiště</v>
      </c>
      <c r="F10" s="203">
        <f>'Bodové hodnocení fotografií'!S80</f>
        <v>64</v>
      </c>
      <c r="G10" s="204">
        <f t="shared" si="0"/>
        <v>7</v>
      </c>
    </row>
    <row r="11" spans="1:7" ht="15" customHeight="1" x14ac:dyDescent="0.2">
      <c r="A11" s="190" t="s">
        <v>386</v>
      </c>
      <c r="B11" s="191">
        <f>'Bodové hodnocení fotografií'!C96</f>
        <v>13</v>
      </c>
      <c r="C11" s="191" t="str">
        <f>'Bodové hodnocení fotografií'!D96</f>
        <v>VSE</v>
      </c>
      <c r="D11" s="192" t="str">
        <f>'Bodové hodnocení fotografií'!E96</f>
        <v>Randýsek Bedřich</v>
      </c>
      <c r="E11" s="192" t="str">
        <f>'Bodové hodnocení fotografií'!F96</f>
        <v>SOUHRA TVARŮ</v>
      </c>
      <c r="F11" s="193">
        <f>'Bodové hodnocení fotografií'!S96</f>
        <v>64</v>
      </c>
      <c r="G11" s="194">
        <f t="shared" si="0"/>
        <v>7</v>
      </c>
    </row>
    <row r="12" spans="1:7" ht="15" customHeight="1" x14ac:dyDescent="0.2">
      <c r="A12" s="220" t="s">
        <v>394</v>
      </c>
      <c r="B12" s="221">
        <f>'Bodové hodnocení fotografií'!C162</f>
        <v>15</v>
      </c>
      <c r="C12" s="221" t="str">
        <f>'Bodové hodnocení fotografií'!D162</f>
        <v>KMF</v>
      </c>
      <c r="D12" s="222" t="str">
        <f>'Bodové hodnocení fotografií'!E162</f>
        <v>Kolovratník Alexandr</v>
      </c>
      <c r="E12" s="222" t="str">
        <f>'Bodové hodnocení fotografií'!F162</f>
        <v>Boží oko</v>
      </c>
      <c r="F12" s="223">
        <f>'Bodové hodnocení fotografií'!S162</f>
        <v>63</v>
      </c>
      <c r="G12" s="224">
        <f t="shared" si="0"/>
        <v>9</v>
      </c>
    </row>
    <row r="13" spans="1:7" ht="15" customHeight="1" x14ac:dyDescent="0.2">
      <c r="A13" s="200" t="s">
        <v>385</v>
      </c>
      <c r="B13" s="201">
        <f>'Bodové hodnocení fotografií'!C79</f>
        <v>12</v>
      </c>
      <c r="C13" s="201" t="str">
        <f>'Bodové hodnocení fotografií'!D79</f>
        <v>ZLIN</v>
      </c>
      <c r="D13" s="202" t="str">
        <f>'Bodové hodnocení fotografií'!E79</f>
        <v>Siegel Oldřich</v>
      </c>
      <c r="E13" s="202" t="str">
        <f>'Bodové hodnocení fotografií'!F79</f>
        <v>Cesta, strom a ptáci</v>
      </c>
      <c r="F13" s="203">
        <f>'Bodové hodnocení fotografií'!S79</f>
        <v>62</v>
      </c>
      <c r="G13" s="204">
        <f t="shared" si="0"/>
        <v>10</v>
      </c>
    </row>
    <row r="14" spans="1:7" ht="15" customHeight="1" x14ac:dyDescent="0.2">
      <c r="A14" s="215" t="s">
        <v>389</v>
      </c>
      <c r="B14" s="216">
        <f>'Bodové hodnocení fotografií'!C145</f>
        <v>14</v>
      </c>
      <c r="C14" s="216" t="str">
        <f>'Bodové hodnocení fotografií'!D145</f>
        <v>U3V</v>
      </c>
      <c r="D14" s="217" t="str">
        <f>'Bodové hodnocení fotografií'!E145</f>
        <v>Konečný Milan</v>
      </c>
      <c r="E14" s="217" t="str">
        <f>'Bodové hodnocení fotografií'!F145</f>
        <v>Čekání</v>
      </c>
      <c r="F14" s="218">
        <f>'Bodové hodnocení fotografií'!S145</f>
        <v>62</v>
      </c>
      <c r="G14" s="219">
        <f t="shared" si="0"/>
        <v>10</v>
      </c>
    </row>
    <row r="15" spans="1:7" ht="15" customHeight="1" x14ac:dyDescent="0.2">
      <c r="A15" s="185" t="s">
        <v>382</v>
      </c>
      <c r="B15" s="186">
        <f>'Bodové hodnocení fotografií'!C24</f>
        <v>5</v>
      </c>
      <c r="C15" s="186" t="str">
        <f>'Bodové hodnocení fotografií'!D24</f>
        <v>BOH</v>
      </c>
      <c r="D15" s="187" t="str">
        <f>'Bodové hodnocení fotografií'!E24</f>
        <v>Piechowicz Petr</v>
      </c>
      <c r="E15" s="187" t="str">
        <f>'Bodové hodnocení fotografií'!F24</f>
        <v>Hráč</v>
      </c>
      <c r="F15" s="188">
        <f>'Bodové hodnocení fotografií'!S24</f>
        <v>62</v>
      </c>
      <c r="G15" s="189">
        <f t="shared" si="0"/>
        <v>10</v>
      </c>
    </row>
    <row r="16" spans="1:7" ht="15" customHeight="1" x14ac:dyDescent="0.2">
      <c r="A16" s="210" t="s">
        <v>388</v>
      </c>
      <c r="B16" s="211">
        <f>'Bodové hodnocení fotografií'!C120</f>
        <v>5</v>
      </c>
      <c r="C16" s="211" t="str">
        <f>'Bodové hodnocení fotografií'!D120</f>
        <v>IVAN</v>
      </c>
      <c r="D16" s="212" t="str">
        <f>'Bodové hodnocení fotografií'!E120</f>
        <v>Litoborský Ludvík</v>
      </c>
      <c r="E16" s="212" t="str">
        <f>'Bodové hodnocení fotografií'!F120</f>
        <v>Zašlá sláva</v>
      </c>
      <c r="F16" s="213">
        <f>'Bodové hodnocení fotografií'!S120</f>
        <v>61.714285714285715</v>
      </c>
      <c r="G16" s="214">
        <f t="shared" si="0"/>
        <v>13</v>
      </c>
    </row>
    <row r="17" spans="1:7" ht="15" customHeight="1" x14ac:dyDescent="0.2">
      <c r="A17" s="225" t="s">
        <v>395</v>
      </c>
      <c r="B17" s="226">
        <f>'Bodové hodnocení fotografií'!C172</f>
        <v>9</v>
      </c>
      <c r="C17" s="226" t="str">
        <f>'Bodové hodnocení fotografií'!D172</f>
        <v>KUŘ</v>
      </c>
      <c r="D17" s="227" t="str">
        <f>'Bodové hodnocení fotografií'!E172</f>
        <v>Šubert Jaroslav</v>
      </c>
      <c r="E17" s="227" t="str">
        <f>'Bodové hodnocení fotografií'!F172</f>
        <v>Orosený</v>
      </c>
      <c r="F17" s="228">
        <f>'Bodové hodnocení fotografií'!S172</f>
        <v>60.428571428571431</v>
      </c>
      <c r="G17" s="229">
        <f t="shared" si="0"/>
        <v>14</v>
      </c>
    </row>
    <row r="18" spans="1:7" ht="15" customHeight="1" x14ac:dyDescent="0.2">
      <c r="A18" s="220" t="s">
        <v>394</v>
      </c>
      <c r="B18" s="221">
        <f>'Bodové hodnocení fotografií'!C150</f>
        <v>3</v>
      </c>
      <c r="C18" s="221" t="str">
        <f>'Bodové hodnocení fotografií'!D150</f>
        <v>KMF</v>
      </c>
      <c r="D18" s="222" t="str">
        <f>'Bodové hodnocení fotografií'!E150</f>
        <v>Hamža Viktor</v>
      </c>
      <c r="E18" s="222" t="str">
        <f>'Bodové hodnocení fotografií'!F150</f>
        <v>Hvězdný skok</v>
      </c>
      <c r="F18" s="223">
        <f>'Bodové hodnocení fotografií'!S150</f>
        <v>60</v>
      </c>
      <c r="G18" s="224">
        <f t="shared" si="0"/>
        <v>15</v>
      </c>
    </row>
    <row r="19" spans="1:7" x14ac:dyDescent="0.2">
      <c r="A19" s="205" t="s">
        <v>387</v>
      </c>
      <c r="B19" s="206">
        <f>'Bodové hodnocení fotografií'!C108</f>
        <v>9</v>
      </c>
      <c r="C19" s="206" t="str">
        <f>'Bodové hodnocení fotografií'!D108</f>
        <v>ZNO</v>
      </c>
      <c r="D19" s="207" t="str">
        <f>'Bodové hodnocení fotografií'!E108</f>
        <v>Hujňák Jindřich</v>
      </c>
      <c r="E19" s="207" t="str">
        <f>'Bodové hodnocení fotografií'!F108</f>
        <v>Jiřina</v>
      </c>
      <c r="F19" s="208">
        <f>'Bodové hodnocení fotografií'!S108</f>
        <v>60</v>
      </c>
      <c r="G19" s="209">
        <f t="shared" si="0"/>
        <v>15</v>
      </c>
    </row>
    <row r="20" spans="1:7" x14ac:dyDescent="0.2">
      <c r="A20" s="190" t="s">
        <v>386</v>
      </c>
      <c r="B20" s="191">
        <f>'Bodové hodnocení fotografií'!C85</f>
        <v>2</v>
      </c>
      <c r="C20" s="191" t="str">
        <f>'Bodové hodnocení fotografií'!D85</f>
        <v>VSE</v>
      </c>
      <c r="D20" s="192" t="str">
        <f>'Bodové hodnocení fotografií'!E85</f>
        <v>Duchoň Zbyněk</v>
      </c>
      <c r="E20" s="192" t="str">
        <f>'Bodové hodnocení fotografií'!F85</f>
        <v>NA LOVU</v>
      </c>
      <c r="F20" s="193">
        <f>'Bodové hodnocení fotografií'!S85</f>
        <v>60</v>
      </c>
      <c r="G20" s="194">
        <f t="shared" si="0"/>
        <v>15</v>
      </c>
    </row>
    <row r="21" spans="1:7" x14ac:dyDescent="0.2">
      <c r="A21" s="190" t="s">
        <v>386</v>
      </c>
      <c r="B21" s="191">
        <f>'Bodové hodnocení fotografií'!C86</f>
        <v>3</v>
      </c>
      <c r="C21" s="191" t="str">
        <f>'Bodové hodnocení fotografií'!D86</f>
        <v>VSE</v>
      </c>
      <c r="D21" s="192" t="str">
        <f>'Bodové hodnocení fotografií'!E86</f>
        <v>Evják Jaromír</v>
      </c>
      <c r="E21" s="192" t="str">
        <f>'Bodové hodnocení fotografií'!F86</f>
        <v>NÁDHERNÁ</v>
      </c>
      <c r="F21" s="193">
        <f>'Bodové hodnocení fotografií'!S86</f>
        <v>60</v>
      </c>
      <c r="G21" s="194">
        <f t="shared" si="0"/>
        <v>15</v>
      </c>
    </row>
    <row r="22" spans="1:7" x14ac:dyDescent="0.2">
      <c r="A22" s="200" t="s">
        <v>385</v>
      </c>
      <c r="B22" s="201">
        <f>'Bodové hodnocení fotografií'!C76</f>
        <v>9</v>
      </c>
      <c r="C22" s="201" t="str">
        <f>'Bodové hodnocení fotografií'!D76</f>
        <v>ZLIN</v>
      </c>
      <c r="D22" s="202" t="str">
        <f>'Bodové hodnocení fotografií'!E76</f>
        <v>Siegel Oldřich</v>
      </c>
      <c r="E22" s="202" t="str">
        <f>'Bodové hodnocení fotografií'!F76</f>
        <v>První letní den</v>
      </c>
      <c r="F22" s="203">
        <f>'Bodové hodnocení fotografií'!S76</f>
        <v>60</v>
      </c>
      <c r="G22" s="204">
        <f t="shared" si="0"/>
        <v>15</v>
      </c>
    </row>
    <row r="23" spans="1:7" x14ac:dyDescent="0.2">
      <c r="A23" s="205" t="s">
        <v>387</v>
      </c>
      <c r="B23" s="206">
        <f>'Bodové hodnocení fotografií'!C105</f>
        <v>6</v>
      </c>
      <c r="C23" s="206" t="str">
        <f>'Bodové hodnocení fotografií'!D105</f>
        <v>ZNO</v>
      </c>
      <c r="D23" s="207" t="str">
        <f>'Bodové hodnocení fotografií'!E105</f>
        <v>Hujňák Jindřich</v>
      </c>
      <c r="E23" s="207" t="str">
        <f>'Bodové hodnocení fotografií'!F105</f>
        <v>Rybář</v>
      </c>
      <c r="F23" s="208">
        <f>'Bodové hodnocení fotografií'!S105</f>
        <v>60</v>
      </c>
      <c r="G23" s="209">
        <f t="shared" si="0"/>
        <v>15</v>
      </c>
    </row>
    <row r="24" spans="1:7" x14ac:dyDescent="0.2">
      <c r="A24" s="185" t="s">
        <v>382</v>
      </c>
      <c r="B24" s="186">
        <f>'Bodové hodnocení fotografií'!C23</f>
        <v>4</v>
      </c>
      <c r="C24" s="186" t="str">
        <f>'Bodové hodnocení fotografií'!D23</f>
        <v>BOH</v>
      </c>
      <c r="D24" s="187" t="str">
        <f>'Bodové hodnocení fotografií'!E23</f>
        <v>Piechowicz Petr</v>
      </c>
      <c r="E24" s="187" t="str">
        <f>'Bodové hodnocení fotografií'!F23</f>
        <v>V záři reflektorů</v>
      </c>
      <c r="F24" s="188">
        <f>'Bodové hodnocení fotografií'!S23</f>
        <v>60</v>
      </c>
      <c r="G24" s="189">
        <f t="shared" si="0"/>
        <v>15</v>
      </c>
    </row>
    <row r="25" spans="1:7" x14ac:dyDescent="0.2">
      <c r="A25" s="179" t="s">
        <v>381</v>
      </c>
      <c r="B25" s="180">
        <f>'Bodové hodnocení fotografií'!C10</f>
        <v>7</v>
      </c>
      <c r="C25" s="181" t="str">
        <f>'Bodové hodnocení fotografií'!D10</f>
        <v>OST</v>
      </c>
      <c r="D25" s="182" t="str">
        <f>'Bodové hodnocení fotografií'!E10</f>
        <v>Vícha Milan</v>
      </c>
      <c r="E25" s="183" t="str">
        <f>'Bodové hodnocení fotografií'!F10</f>
        <v>S vervou</v>
      </c>
      <c r="F25" s="184">
        <f>'Bodové hodnocení fotografií'!S10</f>
        <v>59.571428571428569</v>
      </c>
      <c r="G25" s="178">
        <f t="shared" si="0"/>
        <v>22</v>
      </c>
    </row>
    <row r="26" spans="1:7" x14ac:dyDescent="0.2">
      <c r="A26" s="179" t="s">
        <v>381</v>
      </c>
      <c r="B26" s="180">
        <f>'Bodové hodnocení fotografií'!C18</f>
        <v>15</v>
      </c>
      <c r="C26" s="181" t="str">
        <f>'Bodové hodnocení fotografií'!D18</f>
        <v>OST</v>
      </c>
      <c r="D26" s="182" t="str">
        <f>'Bodové hodnocení fotografií'!E18</f>
        <v>Vícha Milan</v>
      </c>
      <c r="E26" s="183" t="str">
        <f>'Bodové hodnocení fotografií'!F18</f>
        <v>Soulová</v>
      </c>
      <c r="F26" s="184">
        <f>'Bodové hodnocení fotografií'!S18</f>
        <v>59.285714285714285</v>
      </c>
      <c r="G26" s="178">
        <f t="shared" si="0"/>
        <v>23</v>
      </c>
    </row>
    <row r="27" spans="1:7" x14ac:dyDescent="0.2">
      <c r="A27" s="220" t="s">
        <v>394</v>
      </c>
      <c r="B27" s="221">
        <f>'Bodové hodnocení fotografií'!C161</f>
        <v>14</v>
      </c>
      <c r="C27" s="221" t="str">
        <f>'Bodové hodnocení fotografií'!D161</f>
        <v>KMF</v>
      </c>
      <c r="D27" s="222" t="str">
        <f>'Bodové hodnocení fotografií'!E161</f>
        <v>Kolovratník Alexandr</v>
      </c>
      <c r="E27" s="222" t="str">
        <f>'Bodové hodnocení fotografií'!F161</f>
        <v>Aurora borealis</v>
      </c>
      <c r="F27" s="223">
        <f>'Bodové hodnocení fotografií'!S161</f>
        <v>59</v>
      </c>
      <c r="G27" s="224">
        <f t="shared" si="0"/>
        <v>24</v>
      </c>
    </row>
    <row r="28" spans="1:7" x14ac:dyDescent="0.2">
      <c r="A28" s="220" t="s">
        <v>394</v>
      </c>
      <c r="B28" s="221">
        <f>'Bodové hodnocení fotografií'!C157</f>
        <v>10</v>
      </c>
      <c r="C28" s="221" t="str">
        <f>'Bodové hodnocení fotografií'!D157</f>
        <v>KMF</v>
      </c>
      <c r="D28" s="222" t="str">
        <f>'Bodové hodnocení fotografií'!E157</f>
        <v>Soldán Petr</v>
      </c>
      <c r="E28" s="222" t="str">
        <f>'Bodové hodnocení fotografií'!F157</f>
        <v>Taneční …</v>
      </c>
      <c r="F28" s="223">
        <f>'Bodové hodnocení fotografií'!S157</f>
        <v>59</v>
      </c>
      <c r="G28" s="224">
        <f t="shared" si="0"/>
        <v>24</v>
      </c>
    </row>
    <row r="29" spans="1:7" x14ac:dyDescent="0.2">
      <c r="A29" s="195" t="s">
        <v>383</v>
      </c>
      <c r="B29" s="196">
        <f>'Bodové hodnocení fotografií'!C49</f>
        <v>14</v>
      </c>
      <c r="C29" s="196" t="str">
        <f>'Bodové hodnocení fotografií'!D49</f>
        <v>HAV</v>
      </c>
      <c r="D29" s="197" t="str">
        <f>'Bodové hodnocení fotografií'!E49</f>
        <v>Hájek Radislav</v>
      </c>
      <c r="E29" s="197" t="str">
        <f>'Bodové hodnocení fotografií'!F49</f>
        <v>Žena</v>
      </c>
      <c r="F29" s="198">
        <f>'Bodové hodnocení fotografií'!S49</f>
        <v>59</v>
      </c>
      <c r="G29" s="199">
        <f t="shared" si="0"/>
        <v>24</v>
      </c>
    </row>
    <row r="30" spans="1:7" x14ac:dyDescent="0.2">
      <c r="A30" s="225" t="s">
        <v>395</v>
      </c>
      <c r="B30" s="226">
        <f>'Bodové hodnocení fotografií'!C177</f>
        <v>14</v>
      </c>
      <c r="C30" s="226" t="str">
        <f>'Bodové hodnocení fotografií'!D177</f>
        <v>KUŘ</v>
      </c>
      <c r="D30" s="227" t="str">
        <f>'Bodové hodnocení fotografií'!E177</f>
        <v>Ferov Milan</v>
      </c>
      <c r="E30" s="227" t="str">
        <f>'Bodové hodnocení fotografií'!F177</f>
        <v>Světlo a stín</v>
      </c>
      <c r="F30" s="228">
        <f>'Bodové hodnocení fotografií'!S177</f>
        <v>58.571428571428569</v>
      </c>
      <c r="G30" s="229">
        <f t="shared" si="0"/>
        <v>27</v>
      </c>
    </row>
    <row r="31" spans="1:7" x14ac:dyDescent="0.2">
      <c r="A31" s="190" t="s">
        <v>386</v>
      </c>
      <c r="B31" s="191">
        <f>'Bodové hodnocení fotografií'!C94</f>
        <v>11</v>
      </c>
      <c r="C31" s="191" t="str">
        <f>'Bodové hodnocení fotografií'!D94</f>
        <v>VSE</v>
      </c>
      <c r="D31" s="192" t="str">
        <f>'Bodové hodnocení fotografií'!E94</f>
        <v>Novotný František</v>
      </c>
      <c r="E31" s="192" t="str">
        <f>'Bodové hodnocení fotografií'!F94</f>
        <v>POHLED</v>
      </c>
      <c r="F31" s="193">
        <f>'Bodové hodnocení fotografií'!S94</f>
        <v>58</v>
      </c>
      <c r="G31" s="194">
        <f t="shared" si="0"/>
        <v>28</v>
      </c>
    </row>
    <row r="32" spans="1:7" x14ac:dyDescent="0.2">
      <c r="A32" s="47" t="s">
        <v>384</v>
      </c>
      <c r="B32" s="48">
        <f>'Bodové hodnocení fotografií'!C62</f>
        <v>11</v>
      </c>
      <c r="C32" s="48" t="str">
        <f>'Bodové hodnocení fotografií'!D62</f>
        <v>OTR</v>
      </c>
      <c r="D32" s="49" t="str">
        <f>'Bodové hodnocení fotografií'!E62</f>
        <v>Vyoral Radek</v>
      </c>
      <c r="E32" s="49" t="str">
        <f>'Bodové hodnocení fotografií'!F62</f>
        <v>Sněžné dělo a lyžař</v>
      </c>
      <c r="F32" s="50">
        <f>'Bodové hodnocení fotografií'!S62</f>
        <v>58</v>
      </c>
      <c r="G32" s="177">
        <f t="shared" si="0"/>
        <v>28</v>
      </c>
    </row>
    <row r="33" spans="1:7" x14ac:dyDescent="0.2">
      <c r="A33" s="210" t="s">
        <v>388</v>
      </c>
      <c r="B33" s="211">
        <f>'Bodové hodnocení fotografií'!C125</f>
        <v>10</v>
      </c>
      <c r="C33" s="211" t="str">
        <f>'Bodové hodnocení fotografií'!D125</f>
        <v>IVAN</v>
      </c>
      <c r="D33" s="212" t="str">
        <f>'Bodové hodnocení fotografií'!E125</f>
        <v>Popovič Milan</v>
      </c>
      <c r="E33" s="212" t="str">
        <f>'Bodové hodnocení fotografií'!F125</f>
        <v>Ráno v údolí</v>
      </c>
      <c r="F33" s="213">
        <f>'Bodové hodnocení fotografií'!S125</f>
        <v>57.285714285714285</v>
      </c>
      <c r="G33" s="214">
        <f t="shared" si="0"/>
        <v>30</v>
      </c>
    </row>
    <row r="34" spans="1:7" x14ac:dyDescent="0.2">
      <c r="A34" s="200" t="s">
        <v>385</v>
      </c>
      <c r="B34" s="201">
        <f>'Bodové hodnocení fotografií'!C69</f>
        <v>2</v>
      </c>
      <c r="C34" s="201" t="str">
        <f>'Bodové hodnocení fotografií'!D69</f>
        <v>ZLIN</v>
      </c>
      <c r="D34" s="202" t="str">
        <f>'Bodové hodnocení fotografií'!E69</f>
        <v>Kaluža Lubor</v>
      </c>
      <c r="E34" s="202" t="str">
        <f>'Bodové hodnocení fotografií'!F69</f>
        <v>Portrét</v>
      </c>
      <c r="F34" s="203">
        <f>'Bodové hodnocení fotografií'!S69</f>
        <v>57</v>
      </c>
      <c r="G34" s="204">
        <f t="shared" si="0"/>
        <v>31</v>
      </c>
    </row>
    <row r="35" spans="1:7" x14ac:dyDescent="0.2">
      <c r="A35" s="179" t="s">
        <v>381</v>
      </c>
      <c r="B35" s="180">
        <f>'Bodové hodnocení fotografií'!C11</f>
        <v>8</v>
      </c>
      <c r="C35" s="181" t="str">
        <f>'Bodové hodnocení fotografií'!D11</f>
        <v>OST</v>
      </c>
      <c r="D35" s="182" t="str">
        <f>'Bodové hodnocení fotografií'!E11</f>
        <v>Vavřík Ladislav</v>
      </c>
      <c r="E35" s="183" t="str">
        <f>'Bodové hodnocení fotografií'!F11</f>
        <v>V zámeckém parku</v>
      </c>
      <c r="F35" s="184">
        <f>'Bodové hodnocení fotografií'!S11</f>
        <v>56.285714285714285</v>
      </c>
      <c r="G35" s="178">
        <f t="shared" si="0"/>
        <v>32</v>
      </c>
    </row>
    <row r="36" spans="1:7" x14ac:dyDescent="0.2">
      <c r="A36" s="190" t="s">
        <v>386</v>
      </c>
      <c r="B36" s="191">
        <f>'Bodové hodnocení fotografií'!C88</f>
        <v>5</v>
      </c>
      <c r="C36" s="191" t="str">
        <f>'Bodové hodnocení fotografií'!D88</f>
        <v>VSE</v>
      </c>
      <c r="D36" s="192" t="str">
        <f>'Bodové hodnocení fotografií'!E88</f>
        <v>Halamíček Aleš</v>
      </c>
      <c r="E36" s="192" t="str">
        <f>'Bodové hodnocení fotografií'!F88</f>
        <v>NA LODI</v>
      </c>
      <c r="F36" s="193">
        <f>'Bodové hodnocení fotografií'!S88</f>
        <v>56</v>
      </c>
      <c r="G36" s="194">
        <f t="shared" ref="G36:G67" si="1">_xlfn.RANK.EQ(F36,$F$4:$F$183)</f>
        <v>33</v>
      </c>
    </row>
    <row r="37" spans="1:7" x14ac:dyDescent="0.2">
      <c r="A37" s="220" t="s">
        <v>394</v>
      </c>
      <c r="B37" s="221">
        <f>'Bodové hodnocení fotografií'!C159</f>
        <v>12</v>
      </c>
      <c r="C37" s="221" t="str">
        <f>'Bodové hodnocení fotografií'!D159</f>
        <v>KMF</v>
      </c>
      <c r="D37" s="222" t="str">
        <f>'Bodové hodnocení fotografií'!E159</f>
        <v>Šindelář Pavel</v>
      </c>
      <c r="E37" s="222" t="str">
        <f>'Bodové hodnocení fotografií'!F159</f>
        <v>Svítání Dettifoss</v>
      </c>
      <c r="F37" s="223">
        <f>'Bodové hodnocení fotografií'!S159</f>
        <v>56</v>
      </c>
      <c r="G37" s="224">
        <f t="shared" si="1"/>
        <v>33</v>
      </c>
    </row>
    <row r="38" spans="1:7" x14ac:dyDescent="0.2">
      <c r="A38" s="220" t="s">
        <v>394</v>
      </c>
      <c r="B38" s="221">
        <f>'Bodové hodnocení fotografií'!C152</f>
        <v>5</v>
      </c>
      <c r="C38" s="221" t="str">
        <f>'Bodové hodnocení fotografií'!D152</f>
        <v>KMF</v>
      </c>
      <c r="D38" s="222" t="str">
        <f>'Bodové hodnocení fotografií'!E152</f>
        <v>Bakóová Lenka</v>
      </c>
      <c r="E38" s="222" t="str">
        <f>'Bodové hodnocení fotografií'!F152</f>
        <v>Volání</v>
      </c>
      <c r="F38" s="223">
        <f>'Bodové hodnocení fotografií'!S152</f>
        <v>56</v>
      </c>
      <c r="G38" s="224">
        <f t="shared" si="1"/>
        <v>33</v>
      </c>
    </row>
    <row r="39" spans="1:7" x14ac:dyDescent="0.2">
      <c r="A39" s="230" t="s">
        <v>396</v>
      </c>
      <c r="B39" s="231">
        <f>'Bodové hodnocení fotografií'!C194</f>
        <v>15</v>
      </c>
      <c r="C39" s="231" t="str">
        <f>'Bodové hodnocení fotografií'!D194</f>
        <v>ŽĎÁR</v>
      </c>
      <c r="D39" s="232" t="str">
        <f>'Bodové hodnocení fotografií'!E194</f>
        <v>Zikmund Vojtěch</v>
      </c>
      <c r="E39" s="232" t="str">
        <f>'Bodové hodnocení fotografií'!F194</f>
        <v>Sluncem zalitá</v>
      </c>
      <c r="F39" s="233">
        <f>'Bodové hodnocení fotografií'!S194</f>
        <v>56</v>
      </c>
      <c r="G39" s="234">
        <f t="shared" si="1"/>
        <v>33</v>
      </c>
    </row>
    <row r="40" spans="1:7" x14ac:dyDescent="0.2">
      <c r="A40" s="230" t="s">
        <v>396</v>
      </c>
      <c r="B40" s="231">
        <f>'Bodové hodnocení fotografií'!C186</f>
        <v>7</v>
      </c>
      <c r="C40" s="231" t="str">
        <f>'Bodové hodnocení fotografií'!D186</f>
        <v>ŽĎÁR</v>
      </c>
      <c r="D40" s="232" t="str">
        <f>'Bodové hodnocení fotografií'!E186</f>
        <v>Rod Jiří</v>
      </c>
      <c r="E40" s="232" t="str">
        <f>'Bodové hodnocení fotografií'!F186</f>
        <v>Příběh</v>
      </c>
      <c r="F40" s="233">
        <f>'Bodové hodnocení fotografií'!S186</f>
        <v>55.625</v>
      </c>
      <c r="G40" s="234">
        <f t="shared" si="1"/>
        <v>37</v>
      </c>
    </row>
    <row r="41" spans="1:7" x14ac:dyDescent="0.2">
      <c r="A41" s="210" t="s">
        <v>388</v>
      </c>
      <c r="B41" s="211">
        <f>'Bodové hodnocení fotografií'!C123</f>
        <v>8</v>
      </c>
      <c r="C41" s="211" t="str">
        <f>'Bodové hodnocení fotografií'!D123</f>
        <v>IVAN</v>
      </c>
      <c r="D41" s="212" t="str">
        <f>'Bodové hodnocení fotografií'!E123</f>
        <v>Tvrdý Chrudoš</v>
      </c>
      <c r="E41" s="212" t="str">
        <f>'Bodové hodnocení fotografií'!F123</f>
        <v>Po sezóně</v>
      </c>
      <c r="F41" s="213">
        <f>'Bodové hodnocení fotografií'!S123</f>
        <v>55.142857142857139</v>
      </c>
      <c r="G41" s="214">
        <f t="shared" si="1"/>
        <v>38</v>
      </c>
    </row>
    <row r="42" spans="1:7" x14ac:dyDescent="0.2">
      <c r="A42" s="195" t="s">
        <v>383</v>
      </c>
      <c r="B42" s="196">
        <f>'Bodové hodnocení fotografií'!C48</f>
        <v>13</v>
      </c>
      <c r="C42" s="196" t="str">
        <f>'Bodové hodnocení fotografií'!D48</f>
        <v>HAV</v>
      </c>
      <c r="D42" s="197" t="str">
        <f>'Bodové hodnocení fotografií'!E48</f>
        <v>Žyrek Petr</v>
      </c>
      <c r="E42" s="197" t="str">
        <f>'Bodové hodnocení fotografií'!F48</f>
        <v>Svítá</v>
      </c>
      <c r="F42" s="198">
        <f>'Bodové hodnocení fotografií'!S48</f>
        <v>55</v>
      </c>
      <c r="G42" s="199">
        <f t="shared" si="1"/>
        <v>39</v>
      </c>
    </row>
    <row r="43" spans="1:7" x14ac:dyDescent="0.2">
      <c r="A43" s="185" t="s">
        <v>382</v>
      </c>
      <c r="B43" s="186">
        <f>'Bodové hodnocení fotografií'!C30</f>
        <v>11</v>
      </c>
      <c r="C43" s="186" t="str">
        <f>'Bodové hodnocení fotografií'!D30</f>
        <v>BOH</v>
      </c>
      <c r="D43" s="187" t="str">
        <f>'Bodové hodnocení fotografií'!E30</f>
        <v>Pekárek Ladislav</v>
      </c>
      <c r="E43" s="187" t="str">
        <f>'Bodové hodnocení fotografií'!F30</f>
        <v>Motýlek</v>
      </c>
      <c r="F43" s="188">
        <f>'Bodové hodnocení fotografií'!S30</f>
        <v>55</v>
      </c>
      <c r="G43" s="189">
        <f t="shared" si="1"/>
        <v>39</v>
      </c>
    </row>
    <row r="44" spans="1:7" x14ac:dyDescent="0.2">
      <c r="A44" s="185" t="s">
        <v>382</v>
      </c>
      <c r="B44" s="186">
        <f>'Bodové hodnocení fotografií'!C29</f>
        <v>10</v>
      </c>
      <c r="C44" s="186" t="str">
        <f>'Bodové hodnocení fotografií'!D29</f>
        <v>BOH</v>
      </c>
      <c r="D44" s="187" t="str">
        <f>'Bodové hodnocení fotografií'!E29</f>
        <v>Pekárek Ladislav</v>
      </c>
      <c r="E44" s="187" t="str">
        <f>'Bodové hodnocení fotografií'!F29</f>
        <v>Bouře nad městem</v>
      </c>
      <c r="F44" s="188">
        <f>'Bodové hodnocení fotografií'!S29</f>
        <v>55</v>
      </c>
      <c r="G44" s="189">
        <f t="shared" si="1"/>
        <v>39</v>
      </c>
    </row>
    <row r="45" spans="1:7" x14ac:dyDescent="0.2">
      <c r="A45" s="220" t="s">
        <v>394</v>
      </c>
      <c r="B45" s="221">
        <f>'Bodové hodnocení fotografií'!C160</f>
        <v>13</v>
      </c>
      <c r="C45" s="221" t="str">
        <f>'Bodové hodnocení fotografií'!D160</f>
        <v>KMF</v>
      </c>
      <c r="D45" s="222" t="str">
        <f>'Bodové hodnocení fotografií'!E160</f>
        <v>Šindelář Pavel</v>
      </c>
      <c r="E45" s="222" t="str">
        <f>'Bodové hodnocení fotografií'!F160</f>
        <v>Hraunfjördur Lake</v>
      </c>
      <c r="F45" s="223">
        <f>'Bodové hodnocení fotografií'!S160</f>
        <v>54</v>
      </c>
      <c r="G45" s="224">
        <f t="shared" si="1"/>
        <v>42</v>
      </c>
    </row>
    <row r="46" spans="1:7" x14ac:dyDescent="0.2">
      <c r="A46" s="230" t="s">
        <v>396</v>
      </c>
      <c r="B46" s="231">
        <f>'Bodové hodnocení fotografií'!C190</f>
        <v>11</v>
      </c>
      <c r="C46" s="231" t="str">
        <f>'Bodové hodnocení fotografií'!D190</f>
        <v>ŽĎÁR</v>
      </c>
      <c r="D46" s="232" t="str">
        <f>'Bodové hodnocení fotografií'!E190</f>
        <v>Vystrčil Antonín</v>
      </c>
      <c r="E46" s="232" t="str">
        <f>'Bodové hodnocení fotografií'!F190</f>
        <v>Údiv</v>
      </c>
      <c r="F46" s="233">
        <f>'Bodové hodnocení fotografií'!S190</f>
        <v>53.375</v>
      </c>
      <c r="G46" s="234">
        <f t="shared" si="1"/>
        <v>43</v>
      </c>
    </row>
    <row r="47" spans="1:7" x14ac:dyDescent="0.2">
      <c r="A47" s="230" t="s">
        <v>396</v>
      </c>
      <c r="B47" s="231">
        <f>'Bodové hodnocení fotografií'!C181</f>
        <v>2</v>
      </c>
      <c r="C47" s="231" t="str">
        <f>'Bodové hodnocení fotografií'!D181</f>
        <v>ŽĎÁR</v>
      </c>
      <c r="D47" s="232" t="str">
        <f>'Bodové hodnocení fotografií'!E181</f>
        <v>Dlouhý Petr</v>
      </c>
      <c r="E47" s="232" t="str">
        <f>'Bodové hodnocení fotografií'!F181</f>
        <v>Tóny šedi</v>
      </c>
      <c r="F47" s="233">
        <f>'Bodové hodnocení fotografií'!S181</f>
        <v>53.125</v>
      </c>
      <c r="G47" s="234">
        <f t="shared" si="1"/>
        <v>44</v>
      </c>
    </row>
    <row r="48" spans="1:7" x14ac:dyDescent="0.2">
      <c r="A48" s="47" t="s">
        <v>384</v>
      </c>
      <c r="B48" s="48">
        <f>'Bodové hodnocení fotografií'!C59</f>
        <v>8</v>
      </c>
      <c r="C48" s="48" t="str">
        <f>'Bodové hodnocení fotografií'!D59</f>
        <v>OTR</v>
      </c>
      <c r="D48" s="49" t="str">
        <f>'Bodové hodnocení fotografií'!E59</f>
        <v>Krobotová Marcela</v>
      </c>
      <c r="E48" s="49" t="str">
        <f>'Bodové hodnocení fotografií'!F59</f>
        <v>Blues alive</v>
      </c>
      <c r="F48" s="50">
        <f>'Bodové hodnocení fotografií'!S59</f>
        <v>53</v>
      </c>
      <c r="G48" s="177">
        <f t="shared" si="1"/>
        <v>45</v>
      </c>
    </row>
    <row r="49" spans="1:7" x14ac:dyDescent="0.2">
      <c r="A49" s="220" t="s">
        <v>394</v>
      </c>
      <c r="B49" s="221">
        <f>'Bodové hodnocení fotografií'!C156</f>
        <v>9</v>
      </c>
      <c r="C49" s="221" t="str">
        <f>'Bodové hodnocení fotografií'!D156</f>
        <v>KMF</v>
      </c>
      <c r="D49" s="222" t="str">
        <f>'Bodové hodnocení fotografií'!E156</f>
        <v>Nesvadba Pavel</v>
      </c>
      <c r="E49" s="222" t="str">
        <f>'Bodové hodnocení fotografií'!F156</f>
        <v>Cesta do neznáma</v>
      </c>
      <c r="F49" s="223">
        <f>'Bodové hodnocení fotografií'!S156</f>
        <v>53</v>
      </c>
      <c r="G49" s="224">
        <f t="shared" si="1"/>
        <v>45</v>
      </c>
    </row>
    <row r="50" spans="1:7" x14ac:dyDescent="0.2">
      <c r="A50" s="47" t="s">
        <v>384</v>
      </c>
      <c r="B50" s="48">
        <f>'Bodové hodnocení fotografií'!C63</f>
        <v>12</v>
      </c>
      <c r="C50" s="48" t="str">
        <f>'Bodové hodnocení fotografií'!D63</f>
        <v>OTR</v>
      </c>
      <c r="D50" s="49" t="str">
        <f>'Bodové hodnocení fotografií'!E63</f>
        <v>Tomaštíková Petra</v>
      </c>
      <c r="E50" s="49" t="str">
        <f>'Bodové hodnocení fotografií'!F63</f>
        <v>Dotek světla</v>
      </c>
      <c r="F50" s="50">
        <f>'Bodové hodnocení fotografií'!S63</f>
        <v>53</v>
      </c>
      <c r="G50" s="177">
        <f t="shared" si="1"/>
        <v>45</v>
      </c>
    </row>
    <row r="51" spans="1:7" x14ac:dyDescent="0.2">
      <c r="A51" s="215" t="s">
        <v>389</v>
      </c>
      <c r="B51" s="216">
        <f>'Bodové hodnocení fotografií'!C132</f>
        <v>1</v>
      </c>
      <c r="C51" s="216" t="str">
        <f>'Bodové hodnocení fotografií'!D132</f>
        <v>U3V</v>
      </c>
      <c r="D51" s="217" t="str">
        <f>'Bodové hodnocení fotografií'!E132</f>
        <v>Konečný Milan</v>
      </c>
      <c r="E51" s="217" t="str">
        <f>'Bodové hodnocení fotografií'!F132</f>
        <v>Modrá hodinka</v>
      </c>
      <c r="F51" s="218">
        <f>'Bodové hodnocení fotografií'!S132</f>
        <v>53</v>
      </c>
      <c r="G51" s="219">
        <f t="shared" si="1"/>
        <v>45</v>
      </c>
    </row>
    <row r="52" spans="1:7" x14ac:dyDescent="0.2">
      <c r="A52" s="195" t="s">
        <v>383</v>
      </c>
      <c r="B52" s="196">
        <f>'Bodové hodnocení fotografií'!C38</f>
        <v>3</v>
      </c>
      <c r="C52" s="196" t="str">
        <f>'Bodové hodnocení fotografií'!D38</f>
        <v>HAV</v>
      </c>
      <c r="D52" s="197" t="str">
        <f>'Bodové hodnocení fotografií'!E38</f>
        <v>Übelauer Kamil</v>
      </c>
      <c r="E52" s="197" t="str">
        <f>'Bodové hodnocení fotografií'!F38</f>
        <v>Zjizvená tvář hornické krajiny</v>
      </c>
      <c r="F52" s="198">
        <f>'Bodové hodnocení fotografií'!S38</f>
        <v>53</v>
      </c>
      <c r="G52" s="199">
        <f t="shared" si="1"/>
        <v>45</v>
      </c>
    </row>
    <row r="53" spans="1:7" x14ac:dyDescent="0.2">
      <c r="A53" s="230" t="s">
        <v>396</v>
      </c>
      <c r="B53" s="231">
        <f>'Bodové hodnocení fotografií'!C189</f>
        <v>10</v>
      </c>
      <c r="C53" s="231" t="str">
        <f>'Bodové hodnocení fotografií'!D189</f>
        <v>ŽĎÁR</v>
      </c>
      <c r="D53" s="232" t="str">
        <f>'Bodové hodnocení fotografií'!E189</f>
        <v>Bureš Zdeněk</v>
      </c>
      <c r="E53" s="232" t="str">
        <f>'Bodové hodnocení fotografií'!F189</f>
        <v>Vůně podzimu</v>
      </c>
      <c r="F53" s="233">
        <f>'Bodové hodnocení fotografií'!S189</f>
        <v>53</v>
      </c>
      <c r="G53" s="234">
        <f t="shared" si="1"/>
        <v>45</v>
      </c>
    </row>
    <row r="54" spans="1:7" x14ac:dyDescent="0.2">
      <c r="A54" s="179" t="s">
        <v>381</v>
      </c>
      <c r="B54" s="180">
        <f>'Bodové hodnocení fotografií'!C6</f>
        <v>3</v>
      </c>
      <c r="C54" s="181" t="str">
        <f>'Bodové hodnocení fotografií'!D6</f>
        <v>OST</v>
      </c>
      <c r="D54" s="182" t="str">
        <f>'Bodové hodnocení fotografií'!E6</f>
        <v>Havlíček Franta</v>
      </c>
      <c r="E54" s="183" t="str">
        <f>'Bodové hodnocení fotografií'!F6</f>
        <v>Snad někdy</v>
      </c>
      <c r="F54" s="184">
        <f>'Bodové hodnocení fotografií'!S6</f>
        <v>52.714285714285715</v>
      </c>
      <c r="G54" s="178">
        <f t="shared" si="1"/>
        <v>51</v>
      </c>
    </row>
    <row r="55" spans="1:7" x14ac:dyDescent="0.2">
      <c r="A55" s="210" t="s">
        <v>388</v>
      </c>
      <c r="B55" s="211">
        <f>'Bodové hodnocení fotografií'!C127</f>
        <v>12</v>
      </c>
      <c r="C55" s="211" t="str">
        <f>'Bodové hodnocení fotografií'!D127</f>
        <v>IVAN</v>
      </c>
      <c r="D55" s="212" t="str">
        <f>'Bodové hodnocení fotografií'!E127</f>
        <v>Tvrdý Chrudoš</v>
      </c>
      <c r="E55" s="212" t="str">
        <f>'Bodové hodnocení fotografií'!F127</f>
        <v>Kosatec</v>
      </c>
      <c r="F55" s="213">
        <f>'Bodové hodnocení fotografií'!S127</f>
        <v>52.428571428571431</v>
      </c>
      <c r="G55" s="214">
        <f t="shared" si="1"/>
        <v>52</v>
      </c>
    </row>
    <row r="56" spans="1:7" x14ac:dyDescent="0.2">
      <c r="A56" s="230" t="s">
        <v>396</v>
      </c>
      <c r="B56" s="231">
        <f>'Bodové hodnocení fotografií'!C187</f>
        <v>8</v>
      </c>
      <c r="C56" s="231" t="str">
        <f>'Bodové hodnocení fotografií'!D187</f>
        <v>ŽĎÁR</v>
      </c>
      <c r="D56" s="232" t="str">
        <f>'Bodové hodnocení fotografií'!E187</f>
        <v>Trávníček Vladimír</v>
      </c>
      <c r="E56" s="232" t="str">
        <f>'Bodové hodnocení fotografií'!F187</f>
        <v>Pohled</v>
      </c>
      <c r="F56" s="233">
        <f>'Bodové hodnocení fotografií'!S187</f>
        <v>52.125</v>
      </c>
      <c r="G56" s="234">
        <f t="shared" si="1"/>
        <v>53</v>
      </c>
    </row>
    <row r="57" spans="1:7" x14ac:dyDescent="0.2">
      <c r="A57" s="220" t="s">
        <v>394</v>
      </c>
      <c r="B57" s="221">
        <f>'Bodové hodnocení fotografií'!C158</f>
        <v>11</v>
      </c>
      <c r="C57" s="221" t="str">
        <f>'Bodové hodnocení fotografií'!D158</f>
        <v>KMF</v>
      </c>
      <c r="D57" s="222" t="str">
        <f>'Bodové hodnocení fotografií'!E158</f>
        <v>Soldán Petr</v>
      </c>
      <c r="E57" s="222" t="str">
        <f>'Bodové hodnocení fotografií'!F158</f>
        <v>Zastávka pouliční dráhy</v>
      </c>
      <c r="F57" s="223">
        <f>'Bodové hodnocení fotografií'!S158</f>
        <v>52</v>
      </c>
      <c r="G57" s="224">
        <f t="shared" si="1"/>
        <v>54</v>
      </c>
    </row>
    <row r="58" spans="1:7" x14ac:dyDescent="0.2">
      <c r="A58" s="185" t="s">
        <v>382</v>
      </c>
      <c r="B58" s="186">
        <f>'Bodové hodnocení fotografií'!C26</f>
        <v>7</v>
      </c>
      <c r="C58" s="186" t="str">
        <f>'Bodové hodnocení fotografií'!D26</f>
        <v>BOH</v>
      </c>
      <c r="D58" s="187" t="str">
        <f>'Bodové hodnocení fotografií'!E26</f>
        <v>Piechowicz Petr</v>
      </c>
      <c r="E58" s="187" t="str">
        <f>'Bodové hodnocení fotografií'!F26</f>
        <v>Mistr fotografického řemesla</v>
      </c>
      <c r="F58" s="188">
        <f>'Bodové hodnocení fotografií'!S26</f>
        <v>52</v>
      </c>
      <c r="G58" s="189">
        <f t="shared" si="1"/>
        <v>54</v>
      </c>
    </row>
    <row r="59" spans="1:7" x14ac:dyDescent="0.2">
      <c r="A59" s="225" t="s">
        <v>395</v>
      </c>
      <c r="B59" s="226">
        <f>'Bodové hodnocení fotografií'!C169</f>
        <v>6</v>
      </c>
      <c r="C59" s="226" t="str">
        <f>'Bodové hodnocení fotografií'!D169</f>
        <v>KUŘ</v>
      </c>
      <c r="D59" s="227" t="str">
        <f>'Bodové hodnocení fotografií'!E169</f>
        <v>Šubert Jaroslav</v>
      </c>
      <c r="E59" s="227" t="str">
        <f>'Bodové hodnocení fotografií'!F169</f>
        <v>Tkanina</v>
      </c>
      <c r="F59" s="228">
        <f>'Bodové hodnocení fotografií'!S169</f>
        <v>51.285714285714285</v>
      </c>
      <c r="G59" s="229">
        <f t="shared" si="1"/>
        <v>56</v>
      </c>
    </row>
    <row r="60" spans="1:7" x14ac:dyDescent="0.2">
      <c r="A60" s="47" t="s">
        <v>384</v>
      </c>
      <c r="B60" s="48">
        <f>'Bodové hodnocení fotografií'!C56</f>
        <v>5</v>
      </c>
      <c r="C60" s="48" t="str">
        <f>'Bodové hodnocení fotografií'!D56</f>
        <v>OTR</v>
      </c>
      <c r="D60" s="49" t="str">
        <f>'Bodové hodnocení fotografií'!E56</f>
        <v>Ševčík Karel</v>
      </c>
      <c r="E60" s="49" t="str">
        <f>'Bodové hodnocení fotografií'!F56</f>
        <v>Rozbitá</v>
      </c>
      <c r="F60" s="50">
        <f>'Bodové hodnocení fotografií'!S56</f>
        <v>51</v>
      </c>
      <c r="G60" s="177">
        <f t="shared" si="1"/>
        <v>57</v>
      </c>
    </row>
    <row r="61" spans="1:7" x14ac:dyDescent="0.2">
      <c r="A61" s="200" t="s">
        <v>385</v>
      </c>
      <c r="B61" s="201">
        <f>'Bodové hodnocení fotografií'!C71</f>
        <v>4</v>
      </c>
      <c r="C61" s="201" t="str">
        <f>'Bodové hodnocení fotografií'!D71</f>
        <v>ZLIN</v>
      </c>
      <c r="D61" s="202" t="str">
        <f>'Bodové hodnocení fotografií'!E71</f>
        <v>Kvapil Jaroslav</v>
      </c>
      <c r="E61" s="202" t="str">
        <f>'Bodové hodnocení fotografií'!F71</f>
        <v>Šedá</v>
      </c>
      <c r="F61" s="203">
        <f>'Bodové hodnocení fotografií'!S71</f>
        <v>51</v>
      </c>
      <c r="G61" s="204">
        <f t="shared" si="1"/>
        <v>57</v>
      </c>
    </row>
    <row r="62" spans="1:7" x14ac:dyDescent="0.2">
      <c r="A62" s="210" t="s">
        <v>388</v>
      </c>
      <c r="B62" s="211">
        <f>'Bodové hodnocení fotografií'!C118</f>
        <v>3</v>
      </c>
      <c r="C62" s="211" t="str">
        <f>'Bodové hodnocení fotografií'!D118</f>
        <v>IVAN</v>
      </c>
      <c r="D62" s="212" t="str">
        <f>'Bodové hodnocení fotografií'!E118</f>
        <v>Mikuš Peter</v>
      </c>
      <c r="E62" s="212" t="str">
        <f>'Bodové hodnocení fotografií'!F118</f>
        <v>Bohové dotýkající se nebes</v>
      </c>
      <c r="F62" s="213">
        <f>'Bodové hodnocení fotografií'!S118</f>
        <v>50.571428571428569</v>
      </c>
      <c r="G62" s="214">
        <f t="shared" si="1"/>
        <v>59</v>
      </c>
    </row>
    <row r="63" spans="1:7" x14ac:dyDescent="0.2">
      <c r="A63" s="179" t="s">
        <v>381</v>
      </c>
      <c r="B63" s="180">
        <f>'Bodové hodnocení fotografií'!C9</f>
        <v>6</v>
      </c>
      <c r="C63" s="181" t="str">
        <f>'Bodové hodnocení fotografií'!D9</f>
        <v>OST</v>
      </c>
      <c r="D63" s="182" t="str">
        <f>'Bodové hodnocení fotografií'!E9</f>
        <v>Čichoň Tomáš</v>
      </c>
      <c r="E63" s="183" t="str">
        <f>'Bodové hodnocení fotografií'!F9</f>
        <v>Skokan</v>
      </c>
      <c r="F63" s="184">
        <f>'Bodové hodnocení fotografií'!S9</f>
        <v>50.285714285714285</v>
      </c>
      <c r="G63" s="178">
        <f t="shared" si="1"/>
        <v>60</v>
      </c>
    </row>
    <row r="64" spans="1:7" x14ac:dyDescent="0.2">
      <c r="A64" s="220" t="s">
        <v>394</v>
      </c>
      <c r="B64" s="221">
        <f>'Bodové hodnocení fotografií'!C155</f>
        <v>8</v>
      </c>
      <c r="C64" s="221" t="str">
        <f>'Bodové hodnocení fotografií'!D155</f>
        <v>KMF</v>
      </c>
      <c r="D64" s="222" t="str">
        <f>'Bodové hodnocení fotografií'!E155</f>
        <v>Sláma Jiří</v>
      </c>
      <c r="E64" s="222" t="str">
        <f>'Bodové hodnocení fotografií'!F155</f>
        <v>Abstrakce</v>
      </c>
      <c r="F64" s="223">
        <f>'Bodové hodnocení fotografií'!S155</f>
        <v>50</v>
      </c>
      <c r="G64" s="224">
        <f t="shared" si="1"/>
        <v>61</v>
      </c>
    </row>
    <row r="65" spans="1:7" x14ac:dyDescent="0.2">
      <c r="A65" s="215" t="s">
        <v>389</v>
      </c>
      <c r="B65" s="216">
        <f>'Bodové hodnocení fotografií'!C140</f>
        <v>9</v>
      </c>
      <c r="C65" s="216" t="str">
        <f>'Bodové hodnocení fotografií'!D140</f>
        <v>U3V</v>
      </c>
      <c r="D65" s="217" t="str">
        <f>'Bodové hodnocení fotografií'!E140</f>
        <v>Konečný Milan</v>
      </c>
      <c r="E65" s="217" t="str">
        <f>'Bodové hodnocení fotografií'!F140</f>
        <v>Na suchu</v>
      </c>
      <c r="F65" s="218">
        <f>'Bodové hodnocení fotografií'!S140</f>
        <v>50</v>
      </c>
      <c r="G65" s="219">
        <f t="shared" si="1"/>
        <v>61</v>
      </c>
    </row>
    <row r="66" spans="1:7" x14ac:dyDescent="0.2">
      <c r="A66" s="185" t="s">
        <v>382</v>
      </c>
      <c r="B66" s="186">
        <f>'Bodové hodnocení fotografií'!C33</f>
        <v>14</v>
      </c>
      <c r="C66" s="186" t="str">
        <f>'Bodové hodnocení fotografií'!D33</f>
        <v>BOH</v>
      </c>
      <c r="D66" s="187" t="str">
        <f>'Bodové hodnocení fotografií'!E33</f>
        <v>Wagner Josef</v>
      </c>
      <c r="E66" s="187" t="str">
        <f>'Bodové hodnocení fotografií'!F33</f>
        <v>Vítězství slunce</v>
      </c>
      <c r="F66" s="188">
        <f>'Bodové hodnocení fotografií'!S33</f>
        <v>50</v>
      </c>
      <c r="G66" s="189">
        <f t="shared" si="1"/>
        <v>61</v>
      </c>
    </row>
    <row r="67" spans="1:7" x14ac:dyDescent="0.2">
      <c r="A67" s="179" t="s">
        <v>381</v>
      </c>
      <c r="B67" s="180">
        <f>'Bodové hodnocení fotografií'!C8</f>
        <v>5</v>
      </c>
      <c r="C67" s="181" t="str">
        <f>'Bodové hodnocení fotografií'!D8</f>
        <v>OST</v>
      </c>
      <c r="D67" s="182" t="str">
        <f>'Bodové hodnocení fotografií'!E8</f>
        <v>Celuch Jaroslav</v>
      </c>
      <c r="E67" s="183" t="str">
        <f>'Bodové hodnocení fotografií'!F8</f>
        <v>Mistr pod sprchou</v>
      </c>
      <c r="F67" s="184">
        <f>'Bodové hodnocení fotografií'!S8</f>
        <v>49.428571428571431</v>
      </c>
      <c r="G67" s="178">
        <f t="shared" si="1"/>
        <v>64</v>
      </c>
    </row>
    <row r="68" spans="1:7" x14ac:dyDescent="0.2">
      <c r="A68" s="195" t="s">
        <v>383</v>
      </c>
      <c r="B68" s="196">
        <f>'Bodové hodnocení fotografií'!C39</f>
        <v>4</v>
      </c>
      <c r="C68" s="196" t="str">
        <f>'Bodové hodnocení fotografií'!D39</f>
        <v>HAV</v>
      </c>
      <c r="D68" s="197" t="str">
        <f>'Bodové hodnocení fotografií'!E39</f>
        <v>Übelauer Kamil</v>
      </c>
      <c r="E68" s="197" t="str">
        <f>'Bodové hodnocení fotografií'!F39</f>
        <v>Noční Lavaredo</v>
      </c>
      <c r="F68" s="198">
        <f>'Bodové hodnocení fotografií'!S39</f>
        <v>49</v>
      </c>
      <c r="G68" s="199">
        <f t="shared" ref="G68:G99" si="2">_xlfn.RANK.EQ(F68,$F$4:$F$183)</f>
        <v>65</v>
      </c>
    </row>
    <row r="69" spans="1:7" x14ac:dyDescent="0.2">
      <c r="A69" s="220" t="s">
        <v>394</v>
      </c>
      <c r="B69" s="221">
        <f>'Bodové hodnocení fotografií'!C149</f>
        <v>2</v>
      </c>
      <c r="C69" s="221" t="str">
        <f>'Bodové hodnocení fotografií'!D149</f>
        <v>KMF</v>
      </c>
      <c r="D69" s="222" t="str">
        <f>'Bodové hodnocení fotografií'!E149</f>
        <v>Rožnovská Jana</v>
      </c>
      <c r="E69" s="222" t="str">
        <f>'Bodové hodnocení fotografií'!F149</f>
        <v>Odlesk zašlé slávy</v>
      </c>
      <c r="F69" s="223">
        <f>'Bodové hodnocení fotografií'!S149</f>
        <v>49</v>
      </c>
      <c r="G69" s="224">
        <f t="shared" si="2"/>
        <v>65</v>
      </c>
    </row>
    <row r="70" spans="1:7" x14ac:dyDescent="0.2">
      <c r="A70" s="205" t="s">
        <v>387</v>
      </c>
      <c r="B70" s="206">
        <f>'Bodové hodnocení fotografií'!C103</f>
        <v>4</v>
      </c>
      <c r="C70" s="206" t="str">
        <f>'Bodové hodnocení fotografií'!D103</f>
        <v>ZNO</v>
      </c>
      <c r="D70" s="207" t="str">
        <f>'Bodové hodnocení fotografií'!E103</f>
        <v>Sedláčková Marie</v>
      </c>
      <c r="E70" s="207" t="str">
        <f>'Bodové hodnocení fotografií'!F103</f>
        <v>Sólista</v>
      </c>
      <c r="F70" s="208">
        <f>'Bodové hodnocení fotografií'!S103</f>
        <v>49</v>
      </c>
      <c r="G70" s="209">
        <f t="shared" si="2"/>
        <v>65</v>
      </c>
    </row>
    <row r="71" spans="1:7" x14ac:dyDescent="0.2">
      <c r="A71" s="185" t="s">
        <v>382</v>
      </c>
      <c r="B71" s="186">
        <f>'Bodové hodnocení fotografií'!C25</f>
        <v>6</v>
      </c>
      <c r="C71" s="186" t="str">
        <f>'Bodové hodnocení fotografií'!D25</f>
        <v>BOH</v>
      </c>
      <c r="D71" s="187" t="str">
        <f>'Bodové hodnocení fotografií'!E25</f>
        <v>Piechowicz Petr</v>
      </c>
      <c r="E71" s="187" t="str">
        <f>'Bodové hodnocení fotografií'!F25</f>
        <v>Pohladit skálu</v>
      </c>
      <c r="F71" s="188">
        <f>'Bodové hodnocení fotografií'!S25</f>
        <v>49</v>
      </c>
      <c r="G71" s="189">
        <f t="shared" si="2"/>
        <v>65</v>
      </c>
    </row>
    <row r="72" spans="1:7" x14ac:dyDescent="0.2">
      <c r="A72" s="210" t="s">
        <v>388</v>
      </c>
      <c r="B72" s="211">
        <f>'Bodové hodnocení fotografií'!C121</f>
        <v>6</v>
      </c>
      <c r="C72" s="211" t="str">
        <f>'Bodové hodnocení fotografií'!D121</f>
        <v>IVAN</v>
      </c>
      <c r="D72" s="212" t="str">
        <f>'Bodové hodnocení fotografií'!E121</f>
        <v>Kudláček Petr</v>
      </c>
      <c r="E72" s="212" t="str">
        <f>'Bodové hodnocení fotografií'!F121</f>
        <v>Soutok</v>
      </c>
      <c r="F72" s="213">
        <f>'Bodové hodnocení fotografií'!S121</f>
        <v>48.857142857142861</v>
      </c>
      <c r="G72" s="214">
        <f t="shared" si="2"/>
        <v>69</v>
      </c>
    </row>
    <row r="73" spans="1:7" x14ac:dyDescent="0.2">
      <c r="A73" s="179" t="s">
        <v>381</v>
      </c>
      <c r="B73" s="180">
        <f>'Bodové hodnocení fotografií'!C4</f>
        <v>1</v>
      </c>
      <c r="C73" s="181" t="str">
        <f>'Bodové hodnocení fotografií'!D4</f>
        <v>OST</v>
      </c>
      <c r="D73" s="182" t="str">
        <f>'Bodové hodnocení fotografií'!E4</f>
        <v>Pašek Eda</v>
      </c>
      <c r="E73" s="183" t="str">
        <f>'Bodové hodnocení fotografií'!F4</f>
        <v>Zastavení na schodišti</v>
      </c>
      <c r="F73" s="184">
        <f>'Bodové hodnocení fotografií'!S4</f>
        <v>48.857142857142861</v>
      </c>
      <c r="G73" s="178">
        <f t="shared" si="2"/>
        <v>69</v>
      </c>
    </row>
    <row r="74" spans="1:7" x14ac:dyDescent="0.2">
      <c r="A74" s="230" t="s">
        <v>396</v>
      </c>
      <c r="B74" s="231">
        <f>'Bodové hodnocení fotografií'!C182</f>
        <v>3</v>
      </c>
      <c r="C74" s="231" t="str">
        <f>'Bodové hodnocení fotografií'!D182</f>
        <v>ŽĎÁR</v>
      </c>
      <c r="D74" s="232" t="str">
        <f>'Bodové hodnocení fotografií'!E182</f>
        <v>Hasík \josef</v>
      </c>
      <c r="E74" s="232" t="str">
        <f>'Bodové hodnocení fotografií'!F182</f>
        <v>Kolem Mistřína</v>
      </c>
      <c r="F74" s="233">
        <f>'Bodové hodnocení fotografií'!S182</f>
        <v>48.25</v>
      </c>
      <c r="G74" s="234">
        <f t="shared" si="2"/>
        <v>71</v>
      </c>
    </row>
    <row r="75" spans="1:7" x14ac:dyDescent="0.2">
      <c r="A75" s="220" t="s">
        <v>394</v>
      </c>
      <c r="B75" s="221">
        <f>'Bodové hodnocení fotografií'!C154</f>
        <v>7</v>
      </c>
      <c r="C75" s="221" t="str">
        <f>'Bodové hodnocení fotografií'!D154</f>
        <v>KMF</v>
      </c>
      <c r="D75" s="222" t="str">
        <f>'Bodové hodnocení fotografií'!E154</f>
        <v>Bakóová Lenka</v>
      </c>
      <c r="E75" s="222" t="str">
        <f>'Bodové hodnocení fotografií'!F154</f>
        <v>Domeček na hladině</v>
      </c>
      <c r="F75" s="223">
        <f>'Bodové hodnocení fotografií'!S154</f>
        <v>48</v>
      </c>
      <c r="G75" s="224">
        <f t="shared" si="2"/>
        <v>72</v>
      </c>
    </row>
    <row r="76" spans="1:7" x14ac:dyDescent="0.2">
      <c r="A76" s="225" t="s">
        <v>395</v>
      </c>
      <c r="B76" s="226">
        <f>'Bodové hodnocení fotografií'!C171</f>
        <v>8</v>
      </c>
      <c r="C76" s="226" t="str">
        <f>'Bodové hodnocení fotografií'!D171</f>
        <v>KUŘ</v>
      </c>
      <c r="D76" s="227" t="str">
        <f>'Bodové hodnocení fotografií'!E171</f>
        <v>Šubert Jaroslav</v>
      </c>
      <c r="E76" s="227" t="str">
        <f>'Bodové hodnocení fotografií'!F171</f>
        <v>Dveře</v>
      </c>
      <c r="F76" s="228">
        <f>'Bodové hodnocení fotografií'!S171</f>
        <v>48</v>
      </c>
      <c r="G76" s="229">
        <f t="shared" si="2"/>
        <v>72</v>
      </c>
    </row>
    <row r="77" spans="1:7" x14ac:dyDescent="0.2">
      <c r="A77" s="190" t="s">
        <v>386</v>
      </c>
      <c r="B77" s="191">
        <f>'Bodové hodnocení fotografií'!C95</f>
        <v>12</v>
      </c>
      <c r="C77" s="191" t="str">
        <f>'Bodové hodnocení fotografií'!D95</f>
        <v>VSE</v>
      </c>
      <c r="D77" s="192" t="str">
        <f>'Bodové hodnocení fotografií'!E95</f>
        <v>Randýsek Bedřich</v>
      </c>
      <c r="E77" s="192" t="str">
        <f>'Bodové hodnocení fotografií'!F95</f>
        <v>POHÁR S OVOCEM</v>
      </c>
      <c r="F77" s="193">
        <f>'Bodové hodnocení fotografií'!S95</f>
        <v>48</v>
      </c>
      <c r="G77" s="194">
        <f t="shared" si="2"/>
        <v>72</v>
      </c>
    </row>
    <row r="78" spans="1:7" x14ac:dyDescent="0.2">
      <c r="A78" s="200" t="s">
        <v>385</v>
      </c>
      <c r="B78" s="201">
        <f>'Bodové hodnocení fotografií'!C70</f>
        <v>3</v>
      </c>
      <c r="C78" s="201" t="str">
        <f>'Bodové hodnocení fotografií'!D70</f>
        <v>ZLIN</v>
      </c>
      <c r="D78" s="202" t="str">
        <f>'Bodové hodnocení fotografií'!E70</f>
        <v>Kusák Daniel</v>
      </c>
      <c r="E78" s="202" t="str">
        <f>'Bodové hodnocení fotografií'!F70</f>
        <v>Pouliční radosti</v>
      </c>
      <c r="F78" s="203">
        <f>'Bodové hodnocení fotografií'!S70</f>
        <v>48</v>
      </c>
      <c r="G78" s="204">
        <f t="shared" si="2"/>
        <v>72</v>
      </c>
    </row>
    <row r="79" spans="1:7" x14ac:dyDescent="0.2">
      <c r="A79" s="179" t="s">
        <v>381</v>
      </c>
      <c r="B79" s="180">
        <f>'Bodové hodnocení fotografií'!C5</f>
        <v>2</v>
      </c>
      <c r="C79" s="181" t="str">
        <f>'Bodové hodnocení fotografií'!D5</f>
        <v>OST</v>
      </c>
      <c r="D79" s="182" t="str">
        <f>'Bodové hodnocení fotografií'!E5</f>
        <v>Bártová Eva</v>
      </c>
      <c r="E79" s="183" t="str">
        <f>'Bodové hodnocení fotografií'!F5</f>
        <v>Barbora</v>
      </c>
      <c r="F79" s="184">
        <f>'Bodové hodnocení fotografií'!S5</f>
        <v>47.857142857142861</v>
      </c>
      <c r="G79" s="178">
        <f t="shared" si="2"/>
        <v>76</v>
      </c>
    </row>
    <row r="80" spans="1:7" x14ac:dyDescent="0.2">
      <c r="A80" s="225" t="s">
        <v>395</v>
      </c>
      <c r="B80" s="226">
        <f>'Bodové hodnocení fotografií'!C176</f>
        <v>13</v>
      </c>
      <c r="C80" s="226" t="str">
        <f>'Bodové hodnocení fotografií'!D176</f>
        <v>KUŘ</v>
      </c>
      <c r="D80" s="227" t="str">
        <f>'Bodové hodnocení fotografií'!E176</f>
        <v>Ferov Milan</v>
      </c>
      <c r="E80" s="227" t="str">
        <f>'Bodové hodnocení fotografií'!F176</f>
        <v>Socha</v>
      </c>
      <c r="F80" s="228">
        <f>'Bodové hodnocení fotografií'!S176</f>
        <v>47.571428571428569</v>
      </c>
      <c r="G80" s="229">
        <f t="shared" si="2"/>
        <v>77</v>
      </c>
    </row>
    <row r="81" spans="1:7" x14ac:dyDescent="0.2">
      <c r="A81" s="205" t="s">
        <v>387</v>
      </c>
      <c r="B81" s="206">
        <f>'Bodové hodnocení fotografií'!C106</f>
        <v>7</v>
      </c>
      <c r="C81" s="206" t="str">
        <f>'Bodové hodnocení fotografií'!D106</f>
        <v>ZNO</v>
      </c>
      <c r="D81" s="207" t="str">
        <f>'Bodové hodnocení fotografií'!E106</f>
        <v>Mazenauer Roman</v>
      </c>
      <c r="E81" s="207" t="str">
        <f>'Bodové hodnocení fotografií'!F106</f>
        <v>Kateřina 1</v>
      </c>
      <c r="F81" s="208">
        <f>'Bodové hodnocení fotografií'!S106</f>
        <v>47</v>
      </c>
      <c r="G81" s="209">
        <f t="shared" si="2"/>
        <v>78</v>
      </c>
    </row>
    <row r="82" spans="1:7" x14ac:dyDescent="0.2">
      <c r="A82" s="47" t="s">
        <v>384</v>
      </c>
      <c r="B82" s="48">
        <f>'Bodové hodnocení fotografií'!C53</f>
        <v>2</v>
      </c>
      <c r="C82" s="48" t="str">
        <f>'Bodové hodnocení fotografií'!D53</f>
        <v>OTR</v>
      </c>
      <c r="D82" s="49" t="str">
        <f>'Bodové hodnocení fotografií'!E53</f>
        <v>Bujáček Jan</v>
      </c>
      <c r="E82" s="49" t="str">
        <f>'Bodové hodnocení fotografií'!F53</f>
        <v>Podzimní probuzení</v>
      </c>
      <c r="F82" s="50">
        <f>'Bodové hodnocení fotografií'!S53</f>
        <v>47</v>
      </c>
      <c r="G82" s="177">
        <f t="shared" si="2"/>
        <v>78</v>
      </c>
    </row>
    <row r="83" spans="1:7" x14ac:dyDescent="0.2">
      <c r="A83" s="195" t="s">
        <v>383</v>
      </c>
      <c r="B83" s="196">
        <f>'Bodové hodnocení fotografií'!C44</f>
        <v>9</v>
      </c>
      <c r="C83" s="196" t="str">
        <f>'Bodové hodnocení fotografií'!D44</f>
        <v>HAV</v>
      </c>
      <c r="D83" s="197" t="str">
        <f>'Bodové hodnocení fotografií'!E44</f>
        <v>Nohel Jiří</v>
      </c>
      <c r="E83" s="197" t="str">
        <f>'Bodové hodnocení fotografií'!F44</f>
        <v>Ranní procházka</v>
      </c>
      <c r="F83" s="198">
        <f>'Bodové hodnocení fotografií'!S44</f>
        <v>47</v>
      </c>
      <c r="G83" s="199">
        <f t="shared" si="2"/>
        <v>78</v>
      </c>
    </row>
    <row r="84" spans="1:7" x14ac:dyDescent="0.2">
      <c r="A84" s="215" t="s">
        <v>389</v>
      </c>
      <c r="B84" s="216">
        <f>'Bodové hodnocení fotografií'!C138</f>
        <v>7</v>
      </c>
      <c r="C84" s="216" t="str">
        <f>'Bodové hodnocení fotografií'!D138</f>
        <v>U3V</v>
      </c>
      <c r="D84" s="217" t="str">
        <f>'Bodové hodnocení fotografií'!E138</f>
        <v>Hurytová Milena</v>
      </c>
      <c r="E84" s="217" t="str">
        <f>'Bodové hodnocení fotografií'!F138</f>
        <v>Schody</v>
      </c>
      <c r="F84" s="218">
        <f>'Bodové hodnocení fotografií'!S138</f>
        <v>47</v>
      </c>
      <c r="G84" s="219">
        <f t="shared" si="2"/>
        <v>78</v>
      </c>
    </row>
    <row r="85" spans="1:7" x14ac:dyDescent="0.2">
      <c r="A85" s="200" t="s">
        <v>385</v>
      </c>
      <c r="B85" s="201">
        <f>'Bodové hodnocení fotografií'!C82</f>
        <v>15</v>
      </c>
      <c r="C85" s="201" t="str">
        <f>'Bodové hodnocení fotografií'!D82</f>
        <v>ZLIN</v>
      </c>
      <c r="D85" s="202" t="str">
        <f>'Bodové hodnocení fotografií'!E82</f>
        <v>Musilová Romana</v>
      </c>
      <c r="E85" s="202" t="str">
        <f>'Bodové hodnocení fotografií'!F82</f>
        <v>Tvář</v>
      </c>
      <c r="F85" s="203">
        <f>'Bodové hodnocení fotografií'!S82</f>
        <v>47</v>
      </c>
      <c r="G85" s="204">
        <f t="shared" si="2"/>
        <v>78</v>
      </c>
    </row>
    <row r="86" spans="1:7" x14ac:dyDescent="0.2">
      <c r="A86" s="215" t="s">
        <v>389</v>
      </c>
      <c r="B86" s="216">
        <f>'Bodové hodnocení fotografií'!C135</f>
        <v>4</v>
      </c>
      <c r="C86" s="216" t="str">
        <f>'Bodové hodnocení fotografií'!D135</f>
        <v>U3V</v>
      </c>
      <c r="D86" s="217" t="str">
        <f>'Bodové hodnocení fotografií'!E135</f>
        <v>Paláčková Jana</v>
      </c>
      <c r="E86" s="217" t="str">
        <f>'Bodové hodnocení fotografií'!F135</f>
        <v>Večerní Telč</v>
      </c>
      <c r="F86" s="218">
        <f>'Bodové hodnocení fotografií'!S135</f>
        <v>47</v>
      </c>
      <c r="G86" s="219">
        <f t="shared" si="2"/>
        <v>78</v>
      </c>
    </row>
    <row r="87" spans="1:7" x14ac:dyDescent="0.2">
      <c r="A87" s="47" t="s">
        <v>384</v>
      </c>
      <c r="B87" s="48">
        <f>'Bodové hodnocení fotografií'!C60</f>
        <v>9</v>
      </c>
      <c r="C87" s="48" t="str">
        <f>'Bodové hodnocení fotografií'!D60</f>
        <v>OTR</v>
      </c>
      <c r="D87" s="49" t="str">
        <f>'Bodové hodnocení fotografií'!E60</f>
        <v>Fukal Rudolf</v>
      </c>
      <c r="E87" s="49" t="str">
        <f>'Bodové hodnocení fotografií'!F60</f>
        <v>Vlny jižní Moravy</v>
      </c>
      <c r="F87" s="50">
        <f>'Bodové hodnocení fotografií'!S60</f>
        <v>47</v>
      </c>
      <c r="G87" s="177">
        <f t="shared" si="2"/>
        <v>78</v>
      </c>
    </row>
    <row r="88" spans="1:7" x14ac:dyDescent="0.2">
      <c r="A88" s="215" t="s">
        <v>389</v>
      </c>
      <c r="B88" s="216">
        <f>'Bodové hodnocení fotografií'!C144</f>
        <v>13</v>
      </c>
      <c r="C88" s="216" t="str">
        <f>'Bodové hodnocení fotografií'!D144</f>
        <v>U3V</v>
      </c>
      <c r="D88" s="217" t="str">
        <f>'Bodové hodnocení fotografií'!E144</f>
        <v>Teglová Jarmila</v>
      </c>
      <c r="E88" s="217" t="str">
        <f>'Bodové hodnocení fotografií'!F144</f>
        <v>Za oknem</v>
      </c>
      <c r="F88" s="218">
        <f>'Bodové hodnocení fotografií'!S144</f>
        <v>47</v>
      </c>
      <c r="G88" s="219">
        <f t="shared" si="2"/>
        <v>78</v>
      </c>
    </row>
    <row r="89" spans="1:7" x14ac:dyDescent="0.2">
      <c r="A89" s="185" t="s">
        <v>382</v>
      </c>
      <c r="B89" s="186">
        <f>'Bodové hodnocení fotografií'!C34</f>
        <v>15</v>
      </c>
      <c r="C89" s="186" t="str">
        <f>'Bodové hodnocení fotografií'!D34</f>
        <v>BOH</v>
      </c>
      <c r="D89" s="187" t="str">
        <f>'Bodové hodnocení fotografií'!E34</f>
        <v>Wagner Josef</v>
      </c>
      <c r="E89" s="187" t="str">
        <f>'Bodové hodnocení fotografií'!F34</f>
        <v>Živá a kamenná krása</v>
      </c>
      <c r="F89" s="188">
        <f>'Bodové hodnocení fotografií'!S34</f>
        <v>47</v>
      </c>
      <c r="G89" s="189">
        <f t="shared" si="2"/>
        <v>78</v>
      </c>
    </row>
    <row r="90" spans="1:7" x14ac:dyDescent="0.2">
      <c r="A90" s="210" t="s">
        <v>388</v>
      </c>
      <c r="B90" s="211">
        <f>'Bodové hodnocení fotografií'!C130</f>
        <v>15</v>
      </c>
      <c r="C90" s="211" t="str">
        <f>'Bodové hodnocení fotografií'!D130</f>
        <v>IVAN</v>
      </c>
      <c r="D90" s="212" t="str">
        <f>'Bodové hodnocení fotografií'!E130</f>
        <v>Kudláček Petr</v>
      </c>
      <c r="E90" s="212" t="str">
        <f>'Bodové hodnocení fotografií'!F130</f>
        <v>K jádru věci</v>
      </c>
      <c r="F90" s="213">
        <f>'Bodové hodnocení fotografií'!S130</f>
        <v>46.142857142857139</v>
      </c>
      <c r="G90" s="214">
        <f t="shared" si="2"/>
        <v>87</v>
      </c>
    </row>
    <row r="91" spans="1:7" x14ac:dyDescent="0.2">
      <c r="A91" s="200" t="s">
        <v>385</v>
      </c>
      <c r="B91" s="201">
        <f>'Bodové hodnocení fotografií'!C72</f>
        <v>5</v>
      </c>
      <c r="C91" s="201" t="str">
        <f>'Bodové hodnocení fotografií'!D72</f>
        <v>ZLIN</v>
      </c>
      <c r="D91" s="202" t="str">
        <f>'Bodové hodnocení fotografií'!E72</f>
        <v>Látal František</v>
      </c>
      <c r="E91" s="202" t="str">
        <f>'Bodové hodnocení fotografií'!F72</f>
        <v>Linie</v>
      </c>
      <c r="F91" s="203">
        <f>'Bodové hodnocení fotografií'!S72</f>
        <v>46</v>
      </c>
      <c r="G91" s="204">
        <f t="shared" si="2"/>
        <v>88</v>
      </c>
    </row>
    <row r="92" spans="1:7" x14ac:dyDescent="0.2">
      <c r="A92" s="210" t="s">
        <v>388</v>
      </c>
      <c r="B92" s="211">
        <f>'Bodové hodnocení fotografií'!C128</f>
        <v>13</v>
      </c>
      <c r="C92" s="211" t="str">
        <f>'Bodové hodnocení fotografií'!D128</f>
        <v>IVAN</v>
      </c>
      <c r="D92" s="212" t="str">
        <f>'Bodové hodnocení fotografií'!E128</f>
        <v>Tvrdý Chrudoš</v>
      </c>
      <c r="E92" s="212" t="str">
        <f>'Bodové hodnocení fotografií'!F128</f>
        <v>Plameňák</v>
      </c>
      <c r="F92" s="213">
        <f>'Bodové hodnocení fotografií'!S128</f>
        <v>46</v>
      </c>
      <c r="G92" s="214">
        <f t="shared" si="2"/>
        <v>88</v>
      </c>
    </row>
    <row r="93" spans="1:7" x14ac:dyDescent="0.2">
      <c r="A93" s="215" t="s">
        <v>389</v>
      </c>
      <c r="B93" s="216">
        <f>'Bodové hodnocení fotografií'!C142</f>
        <v>11</v>
      </c>
      <c r="C93" s="216" t="str">
        <f>'Bodové hodnocení fotografií'!D142</f>
        <v>U3V</v>
      </c>
      <c r="D93" s="217" t="str">
        <f>'Bodové hodnocení fotografií'!E142</f>
        <v>Odehnalová Růžena</v>
      </c>
      <c r="E93" s="217" t="str">
        <f>'Bodové hodnocení fotografií'!F142</f>
        <v>Západ slunce u mirabelek</v>
      </c>
      <c r="F93" s="218">
        <f>'Bodové hodnocení fotografií'!S142</f>
        <v>46</v>
      </c>
      <c r="G93" s="219">
        <f t="shared" si="2"/>
        <v>88</v>
      </c>
    </row>
    <row r="94" spans="1:7" x14ac:dyDescent="0.2">
      <c r="A94" s="230" t="s">
        <v>396</v>
      </c>
      <c r="B94" s="231">
        <f>'Bodové hodnocení fotografií'!C193</f>
        <v>14</v>
      </c>
      <c r="C94" s="231" t="str">
        <f>'Bodové hodnocení fotografií'!D193</f>
        <v>ŽĎÁR</v>
      </c>
      <c r="D94" s="232" t="str">
        <f>'Bodové hodnocení fotografií'!E193</f>
        <v>Volný Jan</v>
      </c>
      <c r="E94" s="232" t="str">
        <f>'Bodové hodnocení fotografií'!F193</f>
        <v>Podzimní</v>
      </c>
      <c r="F94" s="233">
        <f>'Bodové hodnocení fotografií'!S193</f>
        <v>45.25</v>
      </c>
      <c r="G94" s="234">
        <f t="shared" si="2"/>
        <v>91</v>
      </c>
    </row>
    <row r="95" spans="1:7" x14ac:dyDescent="0.2">
      <c r="A95" s="47" t="s">
        <v>384</v>
      </c>
      <c r="B95" s="48">
        <f>'Bodové hodnocení fotografií'!C54</f>
        <v>3</v>
      </c>
      <c r="C95" s="48" t="str">
        <f>'Bodové hodnocení fotografií'!D54</f>
        <v>OTR</v>
      </c>
      <c r="D95" s="49" t="str">
        <f>'Bodové hodnocení fotografií'!E54</f>
        <v>Knapiková Jana</v>
      </c>
      <c r="E95" s="49" t="str">
        <f>'Bodové hodnocení fotografií'!F54</f>
        <v>Bílá váza</v>
      </c>
      <c r="F95" s="50">
        <f>'Bodové hodnocení fotografií'!S54</f>
        <v>45</v>
      </c>
      <c r="G95" s="177">
        <f t="shared" si="2"/>
        <v>92</v>
      </c>
    </row>
    <row r="96" spans="1:7" x14ac:dyDescent="0.2">
      <c r="A96" s="190" t="s">
        <v>386</v>
      </c>
      <c r="B96" s="191">
        <f>'Bodové hodnocení fotografií'!C84</f>
        <v>1</v>
      </c>
      <c r="C96" s="191" t="str">
        <f>'Bodové hodnocení fotografií'!D84</f>
        <v>VSE</v>
      </c>
      <c r="D96" s="192" t="str">
        <f>'Bodové hodnocení fotografií'!E84</f>
        <v>Duchoň Zbyněk</v>
      </c>
      <c r="E96" s="192" t="str">
        <f>'Bodové hodnocení fotografií'!F84</f>
        <v>BOUŘE</v>
      </c>
      <c r="F96" s="193">
        <f>'Bodové hodnocení fotografií'!S84</f>
        <v>45</v>
      </c>
      <c r="G96" s="194">
        <f t="shared" si="2"/>
        <v>92</v>
      </c>
    </row>
    <row r="97" spans="1:7" x14ac:dyDescent="0.2">
      <c r="A97" s="47" t="s">
        <v>384</v>
      </c>
      <c r="B97" s="48">
        <f>'Bodové hodnocení fotografií'!C55</f>
        <v>4</v>
      </c>
      <c r="C97" s="48" t="str">
        <f>'Bodové hodnocení fotografií'!D55</f>
        <v>OTR</v>
      </c>
      <c r="D97" s="49" t="str">
        <f>'Bodové hodnocení fotografií'!E55</f>
        <v>Šolc Karel</v>
      </c>
      <c r="E97" s="49" t="str">
        <f>'Bodové hodnocení fotografií'!F55</f>
        <v>Ledově krásná</v>
      </c>
      <c r="F97" s="50">
        <f>'Bodové hodnocení fotografií'!S55</f>
        <v>45</v>
      </c>
      <c r="G97" s="177">
        <f t="shared" si="2"/>
        <v>92</v>
      </c>
    </row>
    <row r="98" spans="1:7" x14ac:dyDescent="0.2">
      <c r="A98" s="215" t="s">
        <v>389</v>
      </c>
      <c r="B98" s="216">
        <f>'Bodové hodnocení fotografií'!C136</f>
        <v>5</v>
      </c>
      <c r="C98" s="216" t="str">
        <f>'Bodové hodnocení fotografií'!D136</f>
        <v>U3V</v>
      </c>
      <c r="D98" s="217" t="str">
        <f>'Bodové hodnocení fotografií'!E136</f>
        <v>Teglová Jarmila</v>
      </c>
      <c r="E98" s="217" t="str">
        <f>'Bodové hodnocení fotografií'!F136</f>
        <v>Mechová</v>
      </c>
      <c r="F98" s="218">
        <f>'Bodové hodnocení fotografií'!S136</f>
        <v>45</v>
      </c>
      <c r="G98" s="219">
        <f t="shared" si="2"/>
        <v>92</v>
      </c>
    </row>
    <row r="99" spans="1:7" x14ac:dyDescent="0.2">
      <c r="A99" s="190" t="s">
        <v>386</v>
      </c>
      <c r="B99" s="191">
        <f>'Bodové hodnocení fotografií'!C87</f>
        <v>4</v>
      </c>
      <c r="C99" s="191" t="str">
        <f>'Bodové hodnocení fotografií'!D87</f>
        <v>VSE</v>
      </c>
      <c r="D99" s="192" t="str">
        <f>'Bodové hodnocení fotografií'!E87</f>
        <v>Evják Jaromír</v>
      </c>
      <c r="E99" s="192" t="str">
        <f>'Bodové hodnocení fotografií'!F87</f>
        <v>PŘED BAREM</v>
      </c>
      <c r="F99" s="193">
        <f>'Bodové hodnocení fotografií'!S87</f>
        <v>45</v>
      </c>
      <c r="G99" s="194">
        <f t="shared" si="2"/>
        <v>92</v>
      </c>
    </row>
    <row r="100" spans="1:7" x14ac:dyDescent="0.2">
      <c r="A100" s="230" t="s">
        <v>396</v>
      </c>
      <c r="B100" s="231">
        <f>'Bodové hodnocení fotografií'!C180</f>
        <v>1</v>
      </c>
      <c r="C100" s="231" t="str">
        <f>'Bodové hodnocení fotografií'!D180</f>
        <v>ŽĎÁR</v>
      </c>
      <c r="D100" s="232" t="str">
        <f>'Bodové hodnocení fotografií'!E180</f>
        <v>Bureš Zdeněk</v>
      </c>
      <c r="E100" s="232" t="str">
        <f>'Bodové hodnocení fotografií'!F180</f>
        <v>Kostelní ulička</v>
      </c>
      <c r="F100" s="233">
        <f>'Bodové hodnocení fotografií'!S180</f>
        <v>44.875</v>
      </c>
      <c r="G100" s="234">
        <f t="shared" ref="G100:G131" si="3">_xlfn.RANK.EQ(F100,$F$4:$F$183)</f>
        <v>97</v>
      </c>
    </row>
    <row r="101" spans="1:7" x14ac:dyDescent="0.2">
      <c r="A101" s="179" t="s">
        <v>381</v>
      </c>
      <c r="B101" s="180">
        <f>'Bodové hodnocení fotografií'!C16</f>
        <v>13</v>
      </c>
      <c r="C101" s="181" t="str">
        <f>'Bodové hodnocení fotografií'!D16</f>
        <v>OST</v>
      </c>
      <c r="D101" s="182" t="str">
        <f>'Bodové hodnocení fotografií'!E16</f>
        <v>Celuch Jaroslav</v>
      </c>
      <c r="E101" s="183" t="str">
        <f>'Bodové hodnocení fotografií'!F16</f>
        <v>Kamarád</v>
      </c>
      <c r="F101" s="184">
        <f>'Bodové hodnocení fotografií'!S16</f>
        <v>44.857142857142861</v>
      </c>
      <c r="G101" s="178">
        <f t="shared" si="3"/>
        <v>98</v>
      </c>
    </row>
    <row r="102" spans="1:7" x14ac:dyDescent="0.2">
      <c r="A102" s="210" t="s">
        <v>388</v>
      </c>
      <c r="B102" s="211">
        <f>'Bodové hodnocení fotografií'!C116</f>
        <v>1</v>
      </c>
      <c r="C102" s="211" t="str">
        <f>'Bodové hodnocení fotografií'!D116</f>
        <v>IVAN</v>
      </c>
      <c r="D102" s="212" t="str">
        <f>'Bodové hodnocení fotografií'!E116</f>
        <v>Popovič Milan</v>
      </c>
      <c r="E102" s="212" t="str">
        <f>'Bodové hodnocení fotografií'!F116</f>
        <v>Cesta</v>
      </c>
      <c r="F102" s="213">
        <f>'Bodové hodnocení fotografií'!S116</f>
        <v>44.428571428571431</v>
      </c>
      <c r="G102" s="214">
        <f t="shared" si="3"/>
        <v>99</v>
      </c>
    </row>
    <row r="103" spans="1:7" x14ac:dyDescent="0.2">
      <c r="A103" s="230" t="s">
        <v>396</v>
      </c>
      <c r="B103" s="231">
        <f>'Bodové hodnocení fotografií'!C188</f>
        <v>9</v>
      </c>
      <c r="C103" s="231" t="str">
        <f>'Bodové hodnocení fotografií'!D188</f>
        <v>ŽĎÁR</v>
      </c>
      <c r="D103" s="232" t="str">
        <f>'Bodové hodnocení fotografií'!E188</f>
        <v>Volný Jan</v>
      </c>
      <c r="E103" s="232" t="str">
        <f>'Bodové hodnocení fotografií'!F188</f>
        <v>Podzim s knihou</v>
      </c>
      <c r="F103" s="233">
        <f>'Bodové hodnocení fotografií'!S188</f>
        <v>44.375</v>
      </c>
      <c r="G103" s="234">
        <f t="shared" si="3"/>
        <v>100</v>
      </c>
    </row>
    <row r="104" spans="1:7" x14ac:dyDescent="0.2">
      <c r="A104" s="210" t="s">
        <v>388</v>
      </c>
      <c r="B104" s="211">
        <f>'Bodové hodnocení fotografií'!C129</f>
        <v>14</v>
      </c>
      <c r="C104" s="211" t="str">
        <f>'Bodové hodnocení fotografií'!D129</f>
        <v>IVAN</v>
      </c>
      <c r="D104" s="212" t="str">
        <f>'Bodové hodnocení fotografií'!E129</f>
        <v>Kudláček Petr</v>
      </c>
      <c r="E104" s="212" t="str">
        <f>'Bodové hodnocení fotografií'!F129</f>
        <v>Cestou</v>
      </c>
      <c r="F104" s="213">
        <f>'Bodové hodnocení fotografií'!S129</f>
        <v>44.285714285714285</v>
      </c>
      <c r="G104" s="214">
        <f t="shared" si="3"/>
        <v>101</v>
      </c>
    </row>
    <row r="105" spans="1:7" x14ac:dyDescent="0.2">
      <c r="A105" s="205" t="s">
        <v>387</v>
      </c>
      <c r="B105" s="206">
        <f>'Bodové hodnocení fotografií'!C107</f>
        <v>8</v>
      </c>
      <c r="C105" s="206" t="str">
        <f>'Bodové hodnocení fotografií'!D107</f>
        <v>ZNO</v>
      </c>
      <c r="D105" s="207" t="str">
        <f>'Bodové hodnocení fotografií'!E107</f>
        <v>Mazenauer Roman</v>
      </c>
      <c r="E105" s="207" t="str">
        <f>'Bodové hodnocení fotografií'!F107</f>
        <v>Kateřina 2</v>
      </c>
      <c r="F105" s="208">
        <f>'Bodové hodnocení fotografií'!S107</f>
        <v>44</v>
      </c>
      <c r="G105" s="209">
        <f t="shared" si="3"/>
        <v>102</v>
      </c>
    </row>
    <row r="106" spans="1:7" x14ac:dyDescent="0.2">
      <c r="A106" s="200" t="s">
        <v>385</v>
      </c>
      <c r="B106" s="201">
        <f>'Bodové hodnocení fotografií'!C78</f>
        <v>11</v>
      </c>
      <c r="C106" s="201" t="str">
        <f>'Bodové hodnocení fotografií'!D78</f>
        <v>ZLIN</v>
      </c>
      <c r="D106" s="202" t="str">
        <f>'Bodové hodnocení fotografií'!E78</f>
        <v>Siegel Oldřich</v>
      </c>
      <c r="E106" s="202" t="str">
        <f>'Bodové hodnocení fotografií'!F78</f>
        <v>Setkání</v>
      </c>
      <c r="F106" s="203">
        <f>'Bodové hodnocení fotografií'!S78</f>
        <v>44</v>
      </c>
      <c r="G106" s="204">
        <f t="shared" si="3"/>
        <v>102</v>
      </c>
    </row>
    <row r="107" spans="1:7" x14ac:dyDescent="0.2">
      <c r="A107" s="205" t="s">
        <v>387</v>
      </c>
      <c r="B107" s="206">
        <f>'Bodové hodnocení fotografií'!C102</f>
        <v>3</v>
      </c>
      <c r="C107" s="206" t="str">
        <f>'Bodové hodnocení fotografií'!D102</f>
        <v>ZNO</v>
      </c>
      <c r="D107" s="207" t="str">
        <f>'Bodové hodnocení fotografií'!E102</f>
        <v>Sedláčková Marie</v>
      </c>
      <c r="E107" s="207" t="str">
        <f>'Bodové hodnocení fotografií'!F102</f>
        <v>Strážce morálky</v>
      </c>
      <c r="F107" s="208">
        <f>'Bodové hodnocení fotografií'!S102</f>
        <v>44</v>
      </c>
      <c r="G107" s="209">
        <f t="shared" si="3"/>
        <v>102</v>
      </c>
    </row>
    <row r="108" spans="1:7" x14ac:dyDescent="0.2">
      <c r="A108" s="215" t="s">
        <v>389</v>
      </c>
      <c r="B108" s="216">
        <f>'Bodové hodnocení fotografií'!C139</f>
        <v>8</v>
      </c>
      <c r="C108" s="216" t="str">
        <f>'Bodové hodnocení fotografií'!D139</f>
        <v>U3V</v>
      </c>
      <c r="D108" s="217" t="str">
        <f>'Bodové hodnocení fotografií'!E139</f>
        <v>Cicvárek Jiří</v>
      </c>
      <c r="E108" s="217" t="str">
        <f>'Bodové hodnocení fotografií'!F139</f>
        <v>V tržnici</v>
      </c>
      <c r="F108" s="218">
        <f>'Bodové hodnocení fotografií'!S139</f>
        <v>44</v>
      </c>
      <c r="G108" s="219">
        <f t="shared" si="3"/>
        <v>102</v>
      </c>
    </row>
    <row r="109" spans="1:7" x14ac:dyDescent="0.2">
      <c r="A109" s="190" t="s">
        <v>386</v>
      </c>
      <c r="B109" s="191">
        <f>'Bodové hodnocení fotografií'!C98</f>
        <v>15</v>
      </c>
      <c r="C109" s="191" t="str">
        <f>'Bodové hodnocení fotografií'!D98</f>
        <v>VSE</v>
      </c>
      <c r="D109" s="192" t="str">
        <f>'Bodové hodnocení fotografií'!E98</f>
        <v>Knápek Josef</v>
      </c>
      <c r="E109" s="192" t="str">
        <f>'Bodové hodnocení fotografií'!F98</f>
        <v>VISACÍ ZÁMEK</v>
      </c>
      <c r="F109" s="193">
        <f>'Bodové hodnocení fotografií'!S98</f>
        <v>44</v>
      </c>
      <c r="G109" s="194">
        <f t="shared" si="3"/>
        <v>102</v>
      </c>
    </row>
    <row r="110" spans="1:7" x14ac:dyDescent="0.2">
      <c r="A110" s="47" t="s">
        <v>384</v>
      </c>
      <c r="B110" s="48">
        <f>'Bodové hodnocení fotografií'!C57</f>
        <v>6</v>
      </c>
      <c r="C110" s="48" t="str">
        <f>'Bodové hodnocení fotografií'!D57</f>
        <v>OTR</v>
      </c>
      <c r="D110" s="49" t="str">
        <f>'Bodové hodnocení fotografií'!E57</f>
        <v>Fukal Rudolf</v>
      </c>
      <c r="E110" s="49" t="str">
        <f>'Bodové hodnocení fotografií'!F57</f>
        <v>Zátiší s kocourem</v>
      </c>
      <c r="F110" s="50">
        <f>'Bodové hodnocení fotografií'!S57</f>
        <v>44</v>
      </c>
      <c r="G110" s="177">
        <f t="shared" si="3"/>
        <v>102</v>
      </c>
    </row>
    <row r="111" spans="1:7" x14ac:dyDescent="0.2">
      <c r="A111" s="185" t="s">
        <v>382</v>
      </c>
      <c r="B111" s="186">
        <f>'Bodové hodnocení fotografií'!C28</f>
        <v>9</v>
      </c>
      <c r="C111" s="186" t="str">
        <f>'Bodové hodnocení fotografií'!D28</f>
        <v>BOH</v>
      </c>
      <c r="D111" s="187" t="str">
        <f>'Bodové hodnocení fotografií'!E28</f>
        <v>Pekárek Ladislav</v>
      </c>
      <c r="E111" s="187" t="str">
        <f>'Bodové hodnocení fotografií'!F28</f>
        <v>Hodina po odjezdu</v>
      </c>
      <c r="F111" s="188">
        <f>'Bodové hodnocení fotografií'!S28</f>
        <v>44</v>
      </c>
      <c r="G111" s="189">
        <f t="shared" si="3"/>
        <v>102</v>
      </c>
    </row>
    <row r="112" spans="1:7" x14ac:dyDescent="0.2">
      <c r="A112" s="230" t="s">
        <v>396</v>
      </c>
      <c r="B112" s="231">
        <f>'Bodové hodnocení fotografií'!C183</f>
        <v>4</v>
      </c>
      <c r="C112" s="231" t="str">
        <f>'Bodové hodnocení fotografií'!D183</f>
        <v>ŽĎÁR</v>
      </c>
      <c r="D112" s="232" t="str">
        <f>'Bodové hodnocení fotografií'!E183</f>
        <v>Hynek Jiří</v>
      </c>
      <c r="E112" s="232" t="str">
        <f>'Bodové hodnocení fotografií'!F183</f>
        <v>Velká voda</v>
      </c>
      <c r="F112" s="233">
        <f>'Bodové hodnocení fotografií'!S183</f>
        <v>43.875</v>
      </c>
      <c r="G112" s="234">
        <f t="shared" si="3"/>
        <v>109</v>
      </c>
    </row>
    <row r="113" spans="1:7" x14ac:dyDescent="0.2">
      <c r="A113" s="205" t="s">
        <v>387</v>
      </c>
      <c r="B113" s="206">
        <f>'Bodové hodnocení fotografií'!C101</f>
        <v>2</v>
      </c>
      <c r="C113" s="206" t="str">
        <f>'Bodové hodnocení fotografií'!D101</f>
        <v>ZNO</v>
      </c>
      <c r="D113" s="207" t="str">
        <f>'Bodové hodnocení fotografií'!E101</f>
        <v>Sedláčková Marie</v>
      </c>
      <c r="E113" s="207" t="str">
        <f>'Bodové hodnocení fotografií'!F101</f>
        <v>Gejša</v>
      </c>
      <c r="F113" s="208">
        <f>'Bodové hodnocení fotografií'!S101</f>
        <v>43</v>
      </c>
      <c r="G113" s="209">
        <f t="shared" si="3"/>
        <v>110</v>
      </c>
    </row>
    <row r="114" spans="1:7" x14ac:dyDescent="0.2">
      <c r="A114" s="225" t="s">
        <v>395</v>
      </c>
      <c r="B114" s="226">
        <f>'Bodové hodnocení fotografií'!C178</f>
        <v>15</v>
      </c>
      <c r="C114" s="226" t="str">
        <f>'Bodové hodnocení fotografií'!D178</f>
        <v>KUŘ</v>
      </c>
      <c r="D114" s="227" t="str">
        <f>'Bodové hodnocení fotografií'!E178</f>
        <v>Ferov Milan</v>
      </c>
      <c r="E114" s="227" t="str">
        <f>'Bodové hodnocení fotografií'!F178</f>
        <v>V okně</v>
      </c>
      <c r="F114" s="228">
        <f>'Bodové hodnocení fotografií'!S178</f>
        <v>42.571428571428569</v>
      </c>
      <c r="G114" s="229">
        <f t="shared" si="3"/>
        <v>111</v>
      </c>
    </row>
    <row r="115" spans="1:7" x14ac:dyDescent="0.2">
      <c r="A115" s="195" t="s">
        <v>383</v>
      </c>
      <c r="B115" s="196">
        <f>'Bodové hodnocení fotografií'!C40</f>
        <v>5</v>
      </c>
      <c r="C115" s="196" t="str">
        <f>'Bodové hodnocení fotografií'!D40</f>
        <v>HAV</v>
      </c>
      <c r="D115" s="197" t="str">
        <f>'Bodové hodnocení fotografií'!E40</f>
        <v>Sýkora Ladislav</v>
      </c>
      <c r="E115" s="197" t="str">
        <f>'Bodové hodnocení fotografií'!F40</f>
        <v>Lennonův odkaz</v>
      </c>
      <c r="F115" s="198">
        <f>'Bodové hodnocení fotografií'!S40</f>
        <v>42</v>
      </c>
      <c r="G115" s="199">
        <f t="shared" si="3"/>
        <v>112</v>
      </c>
    </row>
    <row r="116" spans="1:7" x14ac:dyDescent="0.2">
      <c r="A116" s="215" t="s">
        <v>389</v>
      </c>
      <c r="B116" s="216">
        <f>'Bodové hodnocení fotografií'!C141</f>
        <v>10</v>
      </c>
      <c r="C116" s="216" t="str">
        <f>'Bodové hodnocení fotografií'!D141</f>
        <v>U3V</v>
      </c>
      <c r="D116" s="217" t="str">
        <f>'Bodové hodnocení fotografií'!E141</f>
        <v>Teglová Jarmila</v>
      </c>
      <c r="E116" s="217" t="str">
        <f>'Bodové hodnocení fotografií'!F141</f>
        <v>Léto</v>
      </c>
      <c r="F116" s="218">
        <f>'Bodové hodnocení fotografií'!S141</f>
        <v>42</v>
      </c>
      <c r="G116" s="219">
        <f t="shared" si="3"/>
        <v>112</v>
      </c>
    </row>
    <row r="117" spans="1:7" x14ac:dyDescent="0.2">
      <c r="A117" s="190" t="s">
        <v>386</v>
      </c>
      <c r="B117" s="191">
        <f>'Bodové hodnocení fotografií'!C89</f>
        <v>6</v>
      </c>
      <c r="C117" s="191" t="str">
        <f>'Bodové hodnocení fotografií'!D89</f>
        <v>VSE</v>
      </c>
      <c r="D117" s="192" t="str">
        <f>'Bodové hodnocení fotografií'!E89</f>
        <v>Hrubý Jan</v>
      </c>
      <c r="E117" s="192" t="str">
        <f>'Bodové hodnocení fotografií'!F89</f>
        <v>LIŠKA</v>
      </c>
      <c r="F117" s="193">
        <f>'Bodové hodnocení fotografií'!S89</f>
        <v>42</v>
      </c>
      <c r="G117" s="194">
        <f t="shared" si="3"/>
        <v>112</v>
      </c>
    </row>
    <row r="118" spans="1:7" x14ac:dyDescent="0.2">
      <c r="A118" s="47" t="s">
        <v>384</v>
      </c>
      <c r="B118" s="48">
        <f>'Bodové hodnocení fotografií'!C65</f>
        <v>14</v>
      </c>
      <c r="C118" s="48" t="str">
        <f>'Bodové hodnocení fotografií'!D65</f>
        <v>OTR</v>
      </c>
      <c r="D118" s="49" t="str">
        <f>'Bodové hodnocení fotografií'!E65</f>
        <v>Knapik Zdeněk</v>
      </c>
      <c r="E118" s="49" t="str">
        <f>'Bodové hodnocení fotografií'!F65</f>
        <v>Máme hlad</v>
      </c>
      <c r="F118" s="50">
        <f>'Bodové hodnocení fotografií'!S65</f>
        <v>42</v>
      </c>
      <c r="G118" s="177">
        <f t="shared" si="3"/>
        <v>112</v>
      </c>
    </row>
    <row r="119" spans="1:7" x14ac:dyDescent="0.2">
      <c r="A119" s="195" t="s">
        <v>383</v>
      </c>
      <c r="B119" s="196">
        <f>'Bodové hodnocení fotografií'!C37</f>
        <v>2</v>
      </c>
      <c r="C119" s="196" t="str">
        <f>'Bodové hodnocení fotografií'!D37</f>
        <v>HAV</v>
      </c>
      <c r="D119" s="197" t="str">
        <f>'Bodové hodnocení fotografií'!E37</f>
        <v>Polášková Vladimíra</v>
      </c>
      <c r="E119" s="197" t="str">
        <f>'Bodové hodnocení fotografií'!F37</f>
        <v>Na pírku</v>
      </c>
      <c r="F119" s="198">
        <f>'Bodové hodnocení fotografií'!S37</f>
        <v>42</v>
      </c>
      <c r="G119" s="199">
        <f t="shared" si="3"/>
        <v>112</v>
      </c>
    </row>
    <row r="120" spans="1:7" x14ac:dyDescent="0.2">
      <c r="A120" s="190" t="s">
        <v>386</v>
      </c>
      <c r="B120" s="191">
        <f>'Bodové hodnocení fotografií'!C90</f>
        <v>7</v>
      </c>
      <c r="C120" s="191" t="str">
        <f>'Bodové hodnocení fotografií'!D90</f>
        <v>VSE</v>
      </c>
      <c r="D120" s="192" t="str">
        <f>'Bodové hodnocení fotografií'!E90</f>
        <v>Hrubý Jan</v>
      </c>
      <c r="E120" s="192" t="str">
        <f>'Bodové hodnocení fotografií'!F90</f>
        <v>ODPOČINEK</v>
      </c>
      <c r="F120" s="193">
        <f>'Bodové hodnocení fotografií'!S90</f>
        <v>42</v>
      </c>
      <c r="G120" s="194">
        <f t="shared" si="3"/>
        <v>112</v>
      </c>
    </row>
    <row r="121" spans="1:7" x14ac:dyDescent="0.2">
      <c r="A121" s="215" t="s">
        <v>389</v>
      </c>
      <c r="B121" s="216">
        <f>'Bodové hodnocení fotografií'!C137</f>
        <v>6</v>
      </c>
      <c r="C121" s="216" t="str">
        <f>'Bodové hodnocení fotografií'!D137</f>
        <v>U3V</v>
      </c>
      <c r="D121" s="217" t="str">
        <f>'Bodové hodnocení fotografií'!E137</f>
        <v>Vaněk Jiří</v>
      </c>
      <c r="E121" s="217" t="str">
        <f>'Bodové hodnocení fotografií'!F137</f>
        <v>Podhledy</v>
      </c>
      <c r="F121" s="218">
        <f>'Bodové hodnocení fotografií'!S137</f>
        <v>42</v>
      </c>
      <c r="G121" s="219">
        <f t="shared" si="3"/>
        <v>112</v>
      </c>
    </row>
    <row r="122" spans="1:7" x14ac:dyDescent="0.2">
      <c r="A122" s="47" t="s">
        <v>384</v>
      </c>
      <c r="B122" s="48">
        <f>'Bodové hodnocení fotografií'!C66</f>
        <v>15</v>
      </c>
      <c r="C122" s="48" t="str">
        <f>'Bodové hodnocení fotografií'!D66</f>
        <v>OTR</v>
      </c>
      <c r="D122" s="49" t="str">
        <f>'Bodové hodnocení fotografií'!E66</f>
        <v>Knapik zdeněk</v>
      </c>
      <c r="E122" s="49" t="str">
        <f>'Bodové hodnocení fotografií'!F66</f>
        <v>Poniklý potok</v>
      </c>
      <c r="F122" s="50">
        <f>'Bodové hodnocení fotografií'!S66</f>
        <v>42</v>
      </c>
      <c r="G122" s="177">
        <f t="shared" si="3"/>
        <v>112</v>
      </c>
    </row>
    <row r="123" spans="1:7" x14ac:dyDescent="0.2">
      <c r="A123" s="185" t="s">
        <v>382</v>
      </c>
      <c r="B123" s="186">
        <f>'Bodové hodnocení fotografií'!C27</f>
        <v>8</v>
      </c>
      <c r="C123" s="186" t="str">
        <f>'Bodové hodnocení fotografií'!D27</f>
        <v>BOH</v>
      </c>
      <c r="D123" s="187" t="str">
        <f>'Bodové hodnocení fotografií'!E27</f>
        <v>Pekárek Ladislav</v>
      </c>
      <c r="E123" s="187" t="str">
        <f>'Bodové hodnocení fotografií'!F27</f>
        <v>Bez názvu</v>
      </c>
      <c r="F123" s="188">
        <f>'Bodové hodnocení fotografií'!S27</f>
        <v>42</v>
      </c>
      <c r="G123" s="189">
        <f t="shared" si="3"/>
        <v>112</v>
      </c>
    </row>
    <row r="124" spans="1:7" x14ac:dyDescent="0.2">
      <c r="A124" s="179" t="s">
        <v>381</v>
      </c>
      <c r="B124" s="180">
        <f>'Bodové hodnocení fotografií'!C13</f>
        <v>10</v>
      </c>
      <c r="C124" s="181" t="str">
        <f>'Bodové hodnocení fotografií'!D13</f>
        <v>OST</v>
      </c>
      <c r="D124" s="182" t="str">
        <f>'Bodové hodnocení fotografií'!E13</f>
        <v>Pokorný Miroslav</v>
      </c>
      <c r="E124" s="183" t="str">
        <f>'Bodové hodnocení fotografií'!F13</f>
        <v>Ocelové město</v>
      </c>
      <c r="F124" s="184">
        <f>'Bodové hodnocení fotografií'!S13</f>
        <v>41.857142857142861</v>
      </c>
      <c r="G124" s="178">
        <f t="shared" si="3"/>
        <v>121</v>
      </c>
    </row>
    <row r="125" spans="1:7" x14ac:dyDescent="0.2">
      <c r="A125" s="225" t="s">
        <v>395</v>
      </c>
      <c r="B125" s="226">
        <f>'Bodové hodnocení fotografií'!C168</f>
        <v>5</v>
      </c>
      <c r="C125" s="226" t="str">
        <f>'Bodové hodnocení fotografií'!D168</f>
        <v>KUŘ</v>
      </c>
      <c r="D125" s="227" t="str">
        <f>'Bodové hodnocení fotografií'!E168</f>
        <v>Vermouzek Hynek</v>
      </c>
      <c r="E125" s="227" t="str">
        <f>'Bodové hodnocení fotografií'!F168</f>
        <v>Kostelík</v>
      </c>
      <c r="F125" s="228">
        <f>'Bodové hodnocení fotografií'!S168</f>
        <v>41.714285714285715</v>
      </c>
      <c r="G125" s="229">
        <f t="shared" si="3"/>
        <v>122</v>
      </c>
    </row>
    <row r="126" spans="1:7" x14ac:dyDescent="0.2">
      <c r="A126" s="210" t="s">
        <v>388</v>
      </c>
      <c r="B126" s="211">
        <f>'Bodové hodnocení fotografií'!C117</f>
        <v>2</v>
      </c>
      <c r="C126" s="211" t="str">
        <f>'Bodové hodnocení fotografií'!D117</f>
        <v>IVAN</v>
      </c>
      <c r="D126" s="212" t="str">
        <f>'Bodové hodnocení fotografií'!E117</f>
        <v>Ilčák Drahoslav</v>
      </c>
      <c r="E126" s="212" t="str">
        <f>'Bodové hodnocení fotografií'!F117</f>
        <v>Skorokříž</v>
      </c>
      <c r="F126" s="213">
        <f>'Bodové hodnocení fotografií'!S117</f>
        <v>41.142857142857139</v>
      </c>
      <c r="G126" s="214">
        <f t="shared" si="3"/>
        <v>123</v>
      </c>
    </row>
    <row r="127" spans="1:7" x14ac:dyDescent="0.2">
      <c r="A127" s="200" t="s">
        <v>385</v>
      </c>
      <c r="B127" s="201">
        <f>'Bodové hodnocení fotografií'!C75</f>
        <v>8</v>
      </c>
      <c r="C127" s="201" t="str">
        <f>'Bodové hodnocení fotografií'!D75</f>
        <v>ZLIN</v>
      </c>
      <c r="D127" s="202" t="str">
        <f>'Bodové hodnocení fotografií'!E75</f>
        <v>Pšeja Patrik</v>
      </c>
      <c r="E127" s="202" t="str">
        <f>'Bodové hodnocení fotografií'!F75</f>
        <v>Monika</v>
      </c>
      <c r="F127" s="203">
        <f>'Bodové hodnocení fotografií'!S75</f>
        <v>41</v>
      </c>
      <c r="G127" s="204">
        <f t="shared" si="3"/>
        <v>124</v>
      </c>
    </row>
    <row r="128" spans="1:7" x14ac:dyDescent="0.2">
      <c r="A128" s="195" t="s">
        <v>383</v>
      </c>
      <c r="B128" s="196">
        <f>'Bodové hodnocení fotografií'!C50</f>
        <v>15</v>
      </c>
      <c r="C128" s="196" t="str">
        <f>'Bodové hodnocení fotografií'!D50</f>
        <v>HAV</v>
      </c>
      <c r="D128" s="197" t="str">
        <f>'Bodové hodnocení fotografií'!E50</f>
        <v>Hájek Radislav</v>
      </c>
      <c r="E128" s="197" t="str">
        <f>'Bodové hodnocení fotografií'!F50</f>
        <v>Polibek</v>
      </c>
      <c r="F128" s="198">
        <f>'Bodové hodnocení fotografií'!S50</f>
        <v>41</v>
      </c>
      <c r="G128" s="199">
        <f t="shared" si="3"/>
        <v>124</v>
      </c>
    </row>
    <row r="129" spans="1:7" x14ac:dyDescent="0.2">
      <c r="A129" s="210" t="s">
        <v>388</v>
      </c>
      <c r="B129" s="211">
        <f>'Bodové hodnocení fotografií'!C122</f>
        <v>7</v>
      </c>
      <c r="C129" s="211" t="str">
        <f>'Bodové hodnocení fotografií'!D122</f>
        <v>IVAN</v>
      </c>
      <c r="D129" s="212" t="str">
        <f>'Bodové hodnocení fotografií'!E122</f>
        <v>Kudláčková Kateřina</v>
      </c>
      <c r="E129" s="212" t="str">
        <f>'Bodové hodnocení fotografií'!F122</f>
        <v>Slibový oheň</v>
      </c>
      <c r="F129" s="213">
        <f>'Bodové hodnocení fotografií'!S122</f>
        <v>41</v>
      </c>
      <c r="G129" s="214">
        <f t="shared" si="3"/>
        <v>124</v>
      </c>
    </row>
    <row r="130" spans="1:7" x14ac:dyDescent="0.2">
      <c r="A130" s="190" t="s">
        <v>386</v>
      </c>
      <c r="B130" s="191">
        <f>'Bodové hodnocení fotografií'!C97</f>
        <v>14</v>
      </c>
      <c r="C130" s="191" t="str">
        <f>'Bodové hodnocení fotografií'!D97</f>
        <v>VSE</v>
      </c>
      <c r="D130" s="192" t="str">
        <f>'Bodové hodnocení fotografií'!E97</f>
        <v>Halamíček Aleš</v>
      </c>
      <c r="E130" s="192" t="str">
        <f>'Bodové hodnocení fotografií'!F97</f>
        <v>SNĚNÍ</v>
      </c>
      <c r="F130" s="193">
        <f>'Bodové hodnocení fotografií'!S97</f>
        <v>41</v>
      </c>
      <c r="G130" s="194">
        <f t="shared" si="3"/>
        <v>124</v>
      </c>
    </row>
    <row r="131" spans="1:7" x14ac:dyDescent="0.2">
      <c r="A131" s="220" t="s">
        <v>394</v>
      </c>
      <c r="B131" s="221">
        <f>'Bodové hodnocení fotografií'!C151</f>
        <v>4</v>
      </c>
      <c r="C131" s="221" t="str">
        <f>'Bodové hodnocení fotografií'!D151</f>
        <v>KMF</v>
      </c>
      <c r="D131" s="222" t="str">
        <f>'Bodové hodnocení fotografií'!E151</f>
        <v>Špaček Pavel</v>
      </c>
      <c r="E131" s="222" t="str">
        <f>'Bodové hodnocení fotografií'!F151</f>
        <v>V tunelu</v>
      </c>
      <c r="F131" s="223">
        <f>'Bodové hodnocení fotografií'!S151</f>
        <v>41</v>
      </c>
      <c r="G131" s="224">
        <f t="shared" si="3"/>
        <v>124</v>
      </c>
    </row>
    <row r="132" spans="1:7" x14ac:dyDescent="0.2">
      <c r="A132" s="200" t="s">
        <v>385</v>
      </c>
      <c r="B132" s="201">
        <f>'Bodové hodnocení fotografií'!C81</f>
        <v>14</v>
      </c>
      <c r="C132" s="201" t="str">
        <f>'Bodové hodnocení fotografií'!D81</f>
        <v>ZLIN</v>
      </c>
      <c r="D132" s="202" t="str">
        <f>'Bodové hodnocení fotografií'!E81</f>
        <v>Skřivánek Martin</v>
      </c>
      <c r="E132" s="202" t="str">
        <f>'Bodové hodnocení fotografií'!F81</f>
        <v>Zátiší</v>
      </c>
      <c r="F132" s="203">
        <f>'Bodové hodnocení fotografií'!S81</f>
        <v>41</v>
      </c>
      <c r="G132" s="204">
        <f t="shared" ref="G132:G163" si="4">_xlfn.RANK.EQ(F132,$F$4:$F$183)</f>
        <v>124</v>
      </c>
    </row>
    <row r="133" spans="1:7" x14ac:dyDescent="0.2">
      <c r="A133" s="179" t="s">
        <v>381</v>
      </c>
      <c r="B133" s="180">
        <f>'Bodové hodnocení fotografií'!C17</f>
        <v>14</v>
      </c>
      <c r="C133" s="181" t="str">
        <f>'Bodové hodnocení fotografií'!D17</f>
        <v>OST</v>
      </c>
      <c r="D133" s="182" t="str">
        <f>'Bodové hodnocení fotografií'!E17</f>
        <v>Havlíček Franta</v>
      </c>
      <c r="E133" s="183" t="str">
        <f>'Bodové hodnocení fotografií'!F17</f>
        <v>Před vystoupením</v>
      </c>
      <c r="F133" s="184">
        <f>'Bodové hodnocení fotografií'!S17</f>
        <v>40.571428571428569</v>
      </c>
      <c r="G133" s="178">
        <f t="shared" si="4"/>
        <v>130</v>
      </c>
    </row>
    <row r="134" spans="1:7" x14ac:dyDescent="0.2">
      <c r="A134" s="215" t="s">
        <v>389</v>
      </c>
      <c r="B134" s="216">
        <f>'Bodové hodnocení fotografií'!C146</f>
        <v>15</v>
      </c>
      <c r="C134" s="216" t="str">
        <f>'Bodové hodnocení fotografií'!D146</f>
        <v>U3V</v>
      </c>
      <c r="D134" s="217" t="str">
        <f>'Bodové hodnocení fotografií'!E146</f>
        <v>Drholec Ludvík</v>
      </c>
      <c r="E134" s="217" t="str">
        <f>'Bodové hodnocení fotografií'!F146</f>
        <v>Cesta vzhůru</v>
      </c>
      <c r="F134" s="218">
        <f>'Bodové hodnocení fotografií'!S146</f>
        <v>40</v>
      </c>
      <c r="G134" s="219">
        <f t="shared" si="4"/>
        <v>131</v>
      </c>
    </row>
    <row r="135" spans="1:7" x14ac:dyDescent="0.2">
      <c r="A135" s="200" t="s">
        <v>385</v>
      </c>
      <c r="B135" s="201">
        <f>'Bodové hodnocení fotografií'!C74</f>
        <v>7</v>
      </c>
      <c r="C135" s="201" t="str">
        <f>'Bodové hodnocení fotografií'!D74</f>
        <v>ZLIN</v>
      </c>
      <c r="D135" s="202" t="str">
        <f>'Bodové hodnocení fotografií'!E74</f>
        <v>Pšeja Patrik</v>
      </c>
      <c r="E135" s="202" t="str">
        <f>'Bodové hodnocení fotografií'!F74</f>
        <v>Sandra</v>
      </c>
      <c r="F135" s="203">
        <f>'Bodové hodnocení fotografií'!S74</f>
        <v>40</v>
      </c>
      <c r="G135" s="204">
        <f t="shared" si="4"/>
        <v>131</v>
      </c>
    </row>
    <row r="136" spans="1:7" x14ac:dyDescent="0.2">
      <c r="A136" s="47" t="s">
        <v>384</v>
      </c>
      <c r="B136" s="48">
        <f>'Bodové hodnocení fotografií'!C64</f>
        <v>13</v>
      </c>
      <c r="C136" s="48" t="str">
        <f>'Bodové hodnocení fotografií'!D64</f>
        <v>OTR</v>
      </c>
      <c r="D136" s="49" t="str">
        <f>'Bodové hodnocení fotografií'!E64</f>
        <v>Klhůfek Svaťa</v>
      </c>
      <c r="E136" s="49" t="str">
        <f>'Bodové hodnocení fotografií'!F64</f>
        <v>Strom</v>
      </c>
      <c r="F136" s="50">
        <f>'Bodové hodnocení fotografií'!S64</f>
        <v>40</v>
      </c>
      <c r="G136" s="177">
        <f t="shared" si="4"/>
        <v>131</v>
      </c>
    </row>
    <row r="137" spans="1:7" x14ac:dyDescent="0.2">
      <c r="A137" s="225" t="s">
        <v>395</v>
      </c>
      <c r="B137" s="226">
        <f>'Bodové hodnocení fotografií'!C170</f>
        <v>7</v>
      </c>
      <c r="C137" s="226" t="str">
        <f>'Bodové hodnocení fotografií'!D170</f>
        <v>KUŘ</v>
      </c>
      <c r="D137" s="227" t="str">
        <f>'Bodové hodnocení fotografií'!E170</f>
        <v>Šubert Jaroslav</v>
      </c>
      <c r="E137" s="227" t="str">
        <f>'Bodové hodnocení fotografií'!F170</f>
        <v>Suk</v>
      </c>
      <c r="F137" s="228">
        <f>'Bodové hodnocení fotografií'!S170</f>
        <v>40</v>
      </c>
      <c r="G137" s="229">
        <f t="shared" si="4"/>
        <v>131</v>
      </c>
    </row>
    <row r="138" spans="1:7" x14ac:dyDescent="0.2">
      <c r="A138" s="190" t="s">
        <v>386</v>
      </c>
      <c r="B138" s="191">
        <f>'Bodové hodnocení fotografií'!C91</f>
        <v>8</v>
      </c>
      <c r="C138" s="191" t="str">
        <f>'Bodové hodnocení fotografií'!D91</f>
        <v>VSE</v>
      </c>
      <c r="D138" s="192" t="str">
        <f>'Bodové hodnocení fotografií'!E91</f>
        <v>Knápek Josef</v>
      </c>
      <c r="E138" s="192" t="str">
        <f>'Bodové hodnocení fotografií'!F91</f>
        <v>TOMÁŠ KLUS</v>
      </c>
      <c r="F138" s="193">
        <f>'Bodové hodnocení fotografií'!S91</f>
        <v>40</v>
      </c>
      <c r="G138" s="194">
        <f t="shared" si="4"/>
        <v>131</v>
      </c>
    </row>
    <row r="139" spans="1:7" x14ac:dyDescent="0.2">
      <c r="A139" s="185" t="s">
        <v>382</v>
      </c>
      <c r="B139" s="186">
        <f>'Bodové hodnocení fotografií'!C31</f>
        <v>12</v>
      </c>
      <c r="C139" s="186" t="str">
        <f>'Bodové hodnocení fotografií'!D31</f>
        <v>BOH</v>
      </c>
      <c r="D139" s="187" t="str">
        <f>'Bodové hodnocení fotografií'!E31</f>
        <v>Wagner Josef</v>
      </c>
      <c r="E139" s="187" t="str">
        <f>'Bodové hodnocení fotografií'!F31</f>
        <v>Bez domova</v>
      </c>
      <c r="F139" s="188">
        <f>'Bodové hodnocení fotografií'!S31</f>
        <v>40</v>
      </c>
      <c r="G139" s="189">
        <f t="shared" si="4"/>
        <v>131</v>
      </c>
    </row>
    <row r="140" spans="1:7" x14ac:dyDescent="0.2">
      <c r="A140" s="179" t="s">
        <v>381</v>
      </c>
      <c r="B140" s="180">
        <f>'Bodové hodnocení fotografií'!C7</f>
        <v>4</v>
      </c>
      <c r="C140" s="181" t="str">
        <f>'Bodové hodnocení fotografií'!D7</f>
        <v>OST</v>
      </c>
      <c r="D140" s="182" t="str">
        <f>'Bodové hodnocení fotografií'!E7</f>
        <v>Mutinová Iveta</v>
      </c>
      <c r="E140" s="183" t="str">
        <f>'Bodové hodnocení fotografií'!F7</f>
        <v>Těžké začátky</v>
      </c>
      <c r="F140" s="184">
        <f>'Bodové hodnocení fotografií'!S7</f>
        <v>39.714285714285715</v>
      </c>
      <c r="G140" s="178">
        <f t="shared" si="4"/>
        <v>137</v>
      </c>
    </row>
    <row r="141" spans="1:7" x14ac:dyDescent="0.2">
      <c r="A141" s="210" t="s">
        <v>388</v>
      </c>
      <c r="B141" s="211">
        <f>'Bodové hodnocení fotografií'!C119</f>
        <v>4</v>
      </c>
      <c r="C141" s="211" t="str">
        <f>'Bodové hodnocení fotografií'!D119</f>
        <v>IVAN</v>
      </c>
      <c r="D141" s="212" t="str">
        <f>'Bodové hodnocení fotografií'!E119</f>
        <v>Badinová Petra</v>
      </c>
      <c r="E141" s="212" t="str">
        <f>'Bodové hodnocení fotografií'!F119</f>
        <v>Vidím dotácje</v>
      </c>
      <c r="F141" s="213">
        <f>'Bodové hodnocení fotografií'!S119</f>
        <v>39.428571428571431</v>
      </c>
      <c r="G141" s="214">
        <f t="shared" si="4"/>
        <v>138</v>
      </c>
    </row>
    <row r="142" spans="1:7" x14ac:dyDescent="0.2">
      <c r="A142" s="179" t="s">
        <v>381</v>
      </c>
      <c r="B142" s="180">
        <f>'Bodové hodnocení fotografií'!C14</f>
        <v>11</v>
      </c>
      <c r="C142" s="181" t="str">
        <f>'Bodové hodnocení fotografií'!D14</f>
        <v>OST</v>
      </c>
      <c r="D142" s="182" t="str">
        <f>'Bodové hodnocení fotografií'!E14</f>
        <v>Jasiok Vladislav</v>
      </c>
      <c r="E142" s="183" t="str">
        <f>'Bodové hodnocení fotografií'!F14</f>
        <v>Lidé Ostravy</v>
      </c>
      <c r="F142" s="184">
        <f>'Bodové hodnocení fotografií'!S14</f>
        <v>39.285714285714285</v>
      </c>
      <c r="G142" s="178">
        <f t="shared" si="4"/>
        <v>139</v>
      </c>
    </row>
    <row r="143" spans="1:7" x14ac:dyDescent="0.2">
      <c r="A143" s="210" t="s">
        <v>388</v>
      </c>
      <c r="B143" s="211">
        <f>'Bodové hodnocení fotografií'!C126</f>
        <v>11</v>
      </c>
      <c r="C143" s="211" t="str">
        <f>'Bodové hodnocení fotografií'!D126</f>
        <v>IVAN</v>
      </c>
      <c r="D143" s="212" t="str">
        <f>'Bodové hodnocení fotografií'!E126</f>
        <v>Litoborský Ludvík</v>
      </c>
      <c r="E143" s="212" t="str">
        <f>'Bodové hodnocení fotografií'!F126</f>
        <v>Podzimní</v>
      </c>
      <c r="F143" s="213">
        <f>'Bodové hodnocení fotografií'!S126</f>
        <v>39.142857142857139</v>
      </c>
      <c r="G143" s="214">
        <f t="shared" si="4"/>
        <v>140</v>
      </c>
    </row>
    <row r="144" spans="1:7" x14ac:dyDescent="0.2">
      <c r="A144" s="215" t="s">
        <v>389</v>
      </c>
      <c r="B144" s="216">
        <f>'Bodové hodnocení fotografií'!C133</f>
        <v>2</v>
      </c>
      <c r="C144" s="216" t="str">
        <f>'Bodové hodnocení fotografií'!D133</f>
        <v>U3V</v>
      </c>
      <c r="D144" s="217" t="str">
        <f>'Bodové hodnocení fotografií'!E133</f>
        <v>Chvátilová Karla</v>
      </c>
      <c r="E144" s="217" t="str">
        <f>'Bodové hodnocení fotografií'!F133</f>
        <v>Samotář</v>
      </c>
      <c r="F144" s="218">
        <f>'Bodové hodnocení fotografií'!S133</f>
        <v>39</v>
      </c>
      <c r="G144" s="219">
        <f t="shared" si="4"/>
        <v>141</v>
      </c>
    </row>
    <row r="145" spans="1:7" x14ac:dyDescent="0.2">
      <c r="A145" s="205" t="s">
        <v>387</v>
      </c>
      <c r="B145" s="206">
        <f>'Bodové hodnocení fotografií'!C111</f>
        <v>12</v>
      </c>
      <c r="C145" s="206" t="str">
        <f>'Bodové hodnocení fotografií'!D111</f>
        <v>ZNO</v>
      </c>
      <c r="D145" s="207" t="str">
        <f>'Bodové hodnocení fotografií'!E111</f>
        <v>Stehlík Pavel</v>
      </c>
      <c r="E145" s="207" t="str">
        <f>'Bodové hodnocení fotografií'!F111</f>
        <v>Důchod</v>
      </c>
      <c r="F145" s="208">
        <f>'Bodové hodnocení fotografií'!S111</f>
        <v>38</v>
      </c>
      <c r="G145" s="209">
        <f t="shared" si="4"/>
        <v>142</v>
      </c>
    </row>
    <row r="146" spans="1:7" x14ac:dyDescent="0.2">
      <c r="A146" s="195" t="s">
        <v>383</v>
      </c>
      <c r="B146" s="196">
        <f>'Bodové hodnocení fotografií'!C36</f>
        <v>1</v>
      </c>
      <c r="C146" s="196" t="str">
        <f>'Bodové hodnocení fotografií'!D36</f>
        <v>HAV</v>
      </c>
      <c r="D146" s="197" t="str">
        <f>'Bodové hodnocení fotografií'!E36</f>
        <v>Sluka Václav</v>
      </c>
      <c r="E146" s="197" t="str">
        <f>'Bodové hodnocení fotografií'!F36</f>
        <v>Modrá hodinka</v>
      </c>
      <c r="F146" s="198">
        <f>'Bodové hodnocení fotografií'!S36</f>
        <v>38</v>
      </c>
      <c r="G146" s="199">
        <f t="shared" si="4"/>
        <v>142</v>
      </c>
    </row>
    <row r="147" spans="1:7" x14ac:dyDescent="0.2">
      <c r="A147" s="190" t="s">
        <v>386</v>
      </c>
      <c r="B147" s="191">
        <f>'Bodové hodnocení fotografií'!C92</f>
        <v>9</v>
      </c>
      <c r="C147" s="191" t="str">
        <f>'Bodové hodnocení fotografií'!D92</f>
        <v>VSE</v>
      </c>
      <c r="D147" s="192" t="str">
        <f>'Bodové hodnocení fotografií'!E92</f>
        <v>Londa Josef</v>
      </c>
      <c r="E147" s="192" t="str">
        <f>'Bodové hodnocení fotografií'!F92</f>
        <v>PRŠÍ - NEPRŠÍ</v>
      </c>
      <c r="F147" s="193">
        <f>'Bodové hodnocení fotografií'!S92</f>
        <v>38</v>
      </c>
      <c r="G147" s="194">
        <f t="shared" si="4"/>
        <v>142</v>
      </c>
    </row>
    <row r="148" spans="1:7" x14ac:dyDescent="0.2">
      <c r="A148" s="47" t="s">
        <v>384</v>
      </c>
      <c r="B148" s="48">
        <f>'Bodové hodnocení fotografií'!C58</f>
        <v>7</v>
      </c>
      <c r="C148" s="48" t="str">
        <f>'Bodové hodnocení fotografií'!D58</f>
        <v>OTR</v>
      </c>
      <c r="D148" s="49" t="str">
        <f>'Bodové hodnocení fotografií'!E58</f>
        <v>Knapiková Jana</v>
      </c>
      <c r="E148" s="49" t="str">
        <f>'Bodové hodnocení fotografií'!F58</f>
        <v>Vsetínské náměstí</v>
      </c>
      <c r="F148" s="50">
        <f>'Bodové hodnocení fotografií'!S58</f>
        <v>38</v>
      </c>
      <c r="G148" s="177">
        <f t="shared" si="4"/>
        <v>142</v>
      </c>
    </row>
    <row r="149" spans="1:7" x14ac:dyDescent="0.2">
      <c r="A149" s="190" t="s">
        <v>386</v>
      </c>
      <c r="B149" s="191">
        <f>'Bodové hodnocení fotografií'!C93</f>
        <v>10</v>
      </c>
      <c r="C149" s="191" t="str">
        <f>'Bodové hodnocení fotografií'!D93</f>
        <v>VSE</v>
      </c>
      <c r="D149" s="192" t="str">
        <f>'Bodové hodnocení fotografií'!E93</f>
        <v>Novotný František</v>
      </c>
      <c r="E149" s="192" t="str">
        <f>'Bodové hodnocení fotografií'!F93</f>
        <v>ZAHRADNÍ ZÁTIŠÍ</v>
      </c>
      <c r="F149" s="193">
        <f>'Bodové hodnocení fotografií'!S93</f>
        <v>38</v>
      </c>
      <c r="G149" s="194">
        <f t="shared" si="4"/>
        <v>142</v>
      </c>
    </row>
    <row r="150" spans="1:7" x14ac:dyDescent="0.2">
      <c r="A150" s="200" t="s">
        <v>385</v>
      </c>
      <c r="B150" s="201">
        <f>'Bodové hodnocení fotografií'!C73</f>
        <v>6</v>
      </c>
      <c r="C150" s="201" t="str">
        <f>'Bodové hodnocení fotografií'!D73</f>
        <v>ZLIN</v>
      </c>
      <c r="D150" s="202" t="str">
        <f>'Bodové hodnocení fotografií'!E73</f>
        <v>Michelfeit Luděk</v>
      </c>
      <c r="E150" s="202" t="str">
        <f>'Bodové hodnocení fotografií'!F73</f>
        <v>Patriot</v>
      </c>
      <c r="F150" s="203">
        <f>'Bodové hodnocení fotografií'!S73</f>
        <v>37</v>
      </c>
      <c r="G150" s="204">
        <f t="shared" si="4"/>
        <v>147</v>
      </c>
    </row>
    <row r="151" spans="1:7" x14ac:dyDescent="0.2">
      <c r="A151" s="215" t="s">
        <v>389</v>
      </c>
      <c r="B151" s="216">
        <f>'Bodové hodnocení fotografií'!C134</f>
        <v>3</v>
      </c>
      <c r="C151" s="216" t="str">
        <f>'Bodové hodnocení fotografií'!D134</f>
        <v>U3V</v>
      </c>
      <c r="D151" s="217" t="str">
        <f>'Bodové hodnocení fotografií'!E134</f>
        <v>Konečný Milan</v>
      </c>
      <c r="E151" s="217" t="str">
        <f>'Bodové hodnocení fotografií'!F134</f>
        <v>V důlku</v>
      </c>
      <c r="F151" s="218">
        <f>'Bodové hodnocení fotografií'!S134</f>
        <v>37</v>
      </c>
      <c r="G151" s="219">
        <f t="shared" si="4"/>
        <v>147</v>
      </c>
    </row>
    <row r="152" spans="1:7" x14ac:dyDescent="0.2">
      <c r="A152" s="185" t="s">
        <v>382</v>
      </c>
      <c r="B152" s="186">
        <f>'Bodové hodnocení fotografií'!C32</f>
        <v>13</v>
      </c>
      <c r="C152" s="186" t="str">
        <f>'Bodové hodnocení fotografií'!D32</f>
        <v>BOH</v>
      </c>
      <c r="D152" s="187" t="str">
        <f>'Bodové hodnocení fotografií'!E32</f>
        <v>Wagner Josef</v>
      </c>
      <c r="E152" s="187" t="str">
        <f>'Bodové hodnocení fotografií'!F32</f>
        <v>Stáří</v>
      </c>
      <c r="F152" s="188">
        <f>'Bodové hodnocení fotografií'!S32</f>
        <v>37</v>
      </c>
      <c r="G152" s="189">
        <f t="shared" si="4"/>
        <v>147</v>
      </c>
    </row>
    <row r="153" spans="1:7" x14ac:dyDescent="0.2">
      <c r="A153" s="185" t="s">
        <v>382</v>
      </c>
      <c r="B153" s="186">
        <f>'Bodové hodnocení fotografií'!C21</f>
        <v>2</v>
      </c>
      <c r="C153" s="186" t="str">
        <f>'Bodové hodnocení fotografií'!D21</f>
        <v>BOH</v>
      </c>
      <c r="D153" s="187" t="str">
        <f>'Bodové hodnocení fotografií'!E21</f>
        <v>Korbiel Karel</v>
      </c>
      <c r="E153" s="187" t="str">
        <f>'Bodové hodnocení fotografií'!F21</f>
        <v>Polibek</v>
      </c>
      <c r="F153" s="188">
        <f>'Bodové hodnocení fotografií'!S21</f>
        <v>37</v>
      </c>
      <c r="G153" s="189">
        <f t="shared" si="4"/>
        <v>147</v>
      </c>
    </row>
    <row r="154" spans="1:7" x14ac:dyDescent="0.2">
      <c r="A154" s="195" t="s">
        <v>383</v>
      </c>
      <c r="B154" s="196">
        <f>'Bodové hodnocení fotografií'!C43</f>
        <v>8</v>
      </c>
      <c r="C154" s="196" t="str">
        <f>'Bodové hodnocení fotografií'!D43</f>
        <v>HAV</v>
      </c>
      <c r="D154" s="197" t="str">
        <f>'Bodové hodnocení fotografií'!E43</f>
        <v>Schindler Vlastimil</v>
      </c>
      <c r="E154" s="197" t="str">
        <f>'Bodové hodnocení fotografií'!F43</f>
        <v>Focení v mlze</v>
      </c>
      <c r="F154" s="198">
        <f>'Bodové hodnocení fotografií'!S43</f>
        <v>36</v>
      </c>
      <c r="G154" s="199">
        <f t="shared" si="4"/>
        <v>151</v>
      </c>
    </row>
    <row r="155" spans="1:7" x14ac:dyDescent="0.2">
      <c r="A155" s="200" t="s">
        <v>385</v>
      </c>
      <c r="B155" s="201">
        <f>'Bodové hodnocení fotografií'!C68</f>
        <v>1</v>
      </c>
      <c r="C155" s="201" t="str">
        <f>'Bodové hodnocení fotografií'!D68</f>
        <v>ZLIN</v>
      </c>
      <c r="D155" s="202" t="str">
        <f>'Bodové hodnocení fotografií'!E68</f>
        <v>Holčák Štěpán</v>
      </c>
      <c r="E155" s="202" t="str">
        <f>'Bodové hodnocení fotografií'!F68</f>
        <v>Oheň</v>
      </c>
      <c r="F155" s="203">
        <f>'Bodové hodnocení fotografií'!S68</f>
        <v>36</v>
      </c>
      <c r="G155" s="204">
        <f t="shared" si="4"/>
        <v>151</v>
      </c>
    </row>
    <row r="156" spans="1:7" x14ac:dyDescent="0.2">
      <c r="A156" s="195" t="s">
        <v>383</v>
      </c>
      <c r="B156" s="196">
        <f>'Bodové hodnocení fotografií'!C42</f>
        <v>7</v>
      </c>
      <c r="C156" s="196" t="str">
        <f>'Bodové hodnocení fotografií'!D42</f>
        <v>HAV</v>
      </c>
      <c r="D156" s="197" t="str">
        <f>'Bodové hodnocení fotografií'!E42</f>
        <v>Schindler Vlastimil</v>
      </c>
      <c r="E156" s="197" t="str">
        <f>'Bodové hodnocení fotografií'!F42</f>
        <v>Páskovka žíhaná</v>
      </c>
      <c r="F156" s="198">
        <f>'Bodové hodnocení fotografií'!S42</f>
        <v>36</v>
      </c>
      <c r="G156" s="199">
        <f t="shared" si="4"/>
        <v>151</v>
      </c>
    </row>
    <row r="157" spans="1:7" x14ac:dyDescent="0.2">
      <c r="A157" s="185" t="s">
        <v>382</v>
      </c>
      <c r="B157" s="186">
        <f>'Bodové hodnocení fotografií'!C20</f>
        <v>1</v>
      </c>
      <c r="C157" s="186" t="str">
        <f>'Bodové hodnocení fotografií'!D20</f>
        <v>BOH</v>
      </c>
      <c r="D157" s="187" t="str">
        <f>'Bodové hodnocení fotografií'!E20</f>
        <v>Korbiel Karel</v>
      </c>
      <c r="E157" s="187" t="str">
        <f>'Bodové hodnocení fotografií'!F20</f>
        <v>Zamyšlená</v>
      </c>
      <c r="F157" s="188">
        <f>'Bodové hodnocení fotografií'!S20</f>
        <v>36</v>
      </c>
      <c r="G157" s="189">
        <f t="shared" si="4"/>
        <v>151</v>
      </c>
    </row>
    <row r="158" spans="1:7" x14ac:dyDescent="0.2">
      <c r="A158" s="225" t="s">
        <v>395</v>
      </c>
      <c r="B158" s="226">
        <f>'Bodové hodnocení fotografií'!C167</f>
        <v>4</v>
      </c>
      <c r="C158" s="226" t="str">
        <f>'Bodové hodnocení fotografií'!D167</f>
        <v>KUŘ</v>
      </c>
      <c r="D158" s="227" t="str">
        <f>'Bodové hodnocení fotografií'!E167</f>
        <v>Vermouzek Hynek</v>
      </c>
      <c r="E158" s="227" t="str">
        <f>'Bodové hodnocení fotografií'!F167</f>
        <v>Krajina</v>
      </c>
      <c r="F158" s="228">
        <f>'Bodové hodnocení fotografií'!S167</f>
        <v>35.714285714285715</v>
      </c>
      <c r="G158" s="229">
        <f t="shared" si="4"/>
        <v>155</v>
      </c>
    </row>
    <row r="159" spans="1:7" x14ac:dyDescent="0.2">
      <c r="A159" s="205" t="s">
        <v>387</v>
      </c>
      <c r="B159" s="206">
        <f>'Bodové hodnocení fotografií'!C110</f>
        <v>11</v>
      </c>
      <c r="C159" s="206" t="str">
        <f>'Bodové hodnocení fotografií'!D110</f>
        <v>ZNO</v>
      </c>
      <c r="D159" s="207" t="str">
        <f>'Bodové hodnocení fotografií'!E110</f>
        <v>Šuler Jan</v>
      </c>
      <c r="E159" s="207" t="str">
        <f>'Bodové hodnocení fotografií'!F110</f>
        <v>Dušan</v>
      </c>
      <c r="F159" s="208">
        <f>'Bodové hodnocení fotografií'!S110</f>
        <v>35</v>
      </c>
      <c r="G159" s="209">
        <f t="shared" si="4"/>
        <v>156</v>
      </c>
    </row>
    <row r="160" spans="1:7" x14ac:dyDescent="0.2">
      <c r="A160" s="195" t="s">
        <v>383</v>
      </c>
      <c r="B160" s="196">
        <f>'Bodové hodnocení fotografií'!C47</f>
        <v>12</v>
      </c>
      <c r="C160" s="196" t="str">
        <f>'Bodové hodnocení fotografií'!D47</f>
        <v>HAV</v>
      </c>
      <c r="D160" s="197" t="str">
        <f>'Bodové hodnocení fotografií'!E47</f>
        <v>Žyrek Petr</v>
      </c>
      <c r="E160" s="197" t="str">
        <f>'Bodové hodnocení fotografií'!F47</f>
        <v>Kašna</v>
      </c>
      <c r="F160" s="198">
        <f>'Bodové hodnocení fotografií'!S47</f>
        <v>35</v>
      </c>
      <c r="G160" s="199">
        <f t="shared" si="4"/>
        <v>156</v>
      </c>
    </row>
    <row r="161" spans="1:7" x14ac:dyDescent="0.2">
      <c r="A161" s="220" t="s">
        <v>394</v>
      </c>
      <c r="B161" s="221">
        <f>'Bodové hodnocení fotografií'!C153</f>
        <v>6</v>
      </c>
      <c r="C161" s="221" t="str">
        <f>'Bodové hodnocení fotografií'!D153</f>
        <v>KMF</v>
      </c>
      <c r="D161" s="222" t="str">
        <f>'Bodové hodnocení fotografií'!E153</f>
        <v>Lýsková Eliška</v>
      </c>
      <c r="E161" s="222" t="str">
        <f>'Bodové hodnocení fotografií'!F153</f>
        <v>Tajemství</v>
      </c>
      <c r="F161" s="223">
        <f>'Bodové hodnocení fotografií'!S153</f>
        <v>35</v>
      </c>
      <c r="G161" s="224">
        <f t="shared" si="4"/>
        <v>156</v>
      </c>
    </row>
    <row r="162" spans="1:7" x14ac:dyDescent="0.2">
      <c r="A162" s="47" t="s">
        <v>384</v>
      </c>
      <c r="B162" s="48">
        <f>'Bodové hodnocení fotografií'!C52</f>
        <v>1</v>
      </c>
      <c r="C162" s="48" t="str">
        <f>'Bodové hodnocení fotografií'!D52</f>
        <v>OTR</v>
      </c>
      <c r="D162" s="49" t="str">
        <f>'Bodové hodnocení fotografií'!E52</f>
        <v>Dudešková Eva</v>
      </c>
      <c r="E162" s="49" t="str">
        <f>'Bodové hodnocení fotografií'!F52</f>
        <v>Zlín</v>
      </c>
      <c r="F162" s="50">
        <f>'Bodové hodnocení fotografií'!S52</f>
        <v>35</v>
      </c>
      <c r="G162" s="177">
        <f t="shared" si="4"/>
        <v>156</v>
      </c>
    </row>
    <row r="163" spans="1:7" x14ac:dyDescent="0.2">
      <c r="A163" s="205" t="s">
        <v>387</v>
      </c>
      <c r="B163" s="206">
        <f>'Bodové hodnocení fotografií'!C100</f>
        <v>1</v>
      </c>
      <c r="C163" s="206" t="str">
        <f>'Bodové hodnocení fotografií'!D100</f>
        <v>ZNO</v>
      </c>
      <c r="D163" s="207" t="str">
        <f>'Bodové hodnocení fotografií'!E100</f>
        <v>Sedláčková Marie</v>
      </c>
      <c r="E163" s="207" t="str">
        <f>'Bodové hodnocení fotografií'!F100</f>
        <v>Zloděj z Louvru</v>
      </c>
      <c r="F163" s="208">
        <f>'Bodové hodnocení fotografií'!S100</f>
        <v>35</v>
      </c>
      <c r="G163" s="209">
        <f t="shared" si="4"/>
        <v>156</v>
      </c>
    </row>
    <row r="164" spans="1:7" x14ac:dyDescent="0.2">
      <c r="A164" s="230" t="s">
        <v>396</v>
      </c>
      <c r="B164" s="231">
        <f>'Bodové hodnocení fotografií'!C184</f>
        <v>5</v>
      </c>
      <c r="C164" s="231" t="str">
        <f>'Bodové hodnocení fotografií'!D184</f>
        <v>ŽĎÁR</v>
      </c>
      <c r="D164" s="232" t="str">
        <f>'Bodové hodnocení fotografií'!E184</f>
        <v>Mucha Josef</v>
      </c>
      <c r="E164" s="232" t="str">
        <f>'Bodové hodnocení fotografií'!F184</f>
        <v>Postřehy</v>
      </c>
      <c r="F164" s="233">
        <f>'Bodové hodnocení fotografií'!S184</f>
        <v>34.875</v>
      </c>
      <c r="G164" s="234">
        <f t="shared" ref="G164:G183" si="5">_xlfn.RANK.EQ(F164,$F$4:$F$183)</f>
        <v>161</v>
      </c>
    </row>
    <row r="165" spans="1:7" x14ac:dyDescent="0.2">
      <c r="A165" s="205" t="s">
        <v>387</v>
      </c>
      <c r="B165" s="206">
        <f>'Bodové hodnocení fotografií'!C114</f>
        <v>15</v>
      </c>
      <c r="C165" s="206" t="str">
        <f>'Bodové hodnocení fotografií'!D114</f>
        <v>ZNO</v>
      </c>
      <c r="D165" s="207" t="str">
        <f>'Bodové hodnocení fotografií'!E114</f>
        <v>Coufal Jiří</v>
      </c>
      <c r="E165" s="207" t="str">
        <f>'Bodové hodnocení fotografií'!F114</f>
        <v>Ve větru</v>
      </c>
      <c r="F165" s="208">
        <f>'Bodové hodnocení fotografií'!S114</f>
        <v>34</v>
      </c>
      <c r="G165" s="209">
        <f t="shared" si="5"/>
        <v>162</v>
      </c>
    </row>
    <row r="166" spans="1:7" x14ac:dyDescent="0.2">
      <c r="A166" s="215" t="s">
        <v>389</v>
      </c>
      <c r="B166" s="216">
        <f>'Bodové hodnocení fotografií'!C143</f>
        <v>12</v>
      </c>
      <c r="C166" s="216" t="str">
        <f>'Bodové hodnocení fotografií'!D143</f>
        <v>U3V</v>
      </c>
      <c r="D166" s="217" t="str">
        <f>'Bodové hodnocení fotografií'!E143</f>
        <v>Drholec Ludvík</v>
      </c>
      <c r="E166" s="217" t="str">
        <f>'Bodové hodnocení fotografií'!F143</f>
        <v>Volnost</v>
      </c>
      <c r="F166" s="218">
        <f>'Bodové hodnocení fotografií'!S143</f>
        <v>34</v>
      </c>
      <c r="G166" s="219">
        <f t="shared" si="5"/>
        <v>162</v>
      </c>
    </row>
    <row r="167" spans="1:7" x14ac:dyDescent="0.2">
      <c r="A167" s="205" t="s">
        <v>387</v>
      </c>
      <c r="B167" s="206">
        <f>'Bodové hodnocení fotografií'!C112</f>
        <v>13</v>
      </c>
      <c r="C167" s="206" t="str">
        <f>'Bodové hodnocení fotografií'!D112</f>
        <v>ZNO</v>
      </c>
      <c r="D167" s="207" t="str">
        <f>'Bodové hodnocení fotografií'!E112</f>
        <v>Coufal Jiří</v>
      </c>
      <c r="E167" s="207" t="str">
        <f>'Bodové hodnocení fotografií'!F112</f>
        <v>Zastavení</v>
      </c>
      <c r="F167" s="208">
        <f>'Bodové hodnocení fotografií'!S112</f>
        <v>34</v>
      </c>
      <c r="G167" s="209">
        <f t="shared" si="5"/>
        <v>162</v>
      </c>
    </row>
    <row r="168" spans="1:7" x14ac:dyDescent="0.2">
      <c r="A168" s="185" t="s">
        <v>382</v>
      </c>
      <c r="B168" s="186">
        <f>'Bodové hodnocení fotografií'!C22</f>
        <v>3</v>
      </c>
      <c r="C168" s="186" t="str">
        <f>'Bodové hodnocení fotografií'!D22</f>
        <v>BOH</v>
      </c>
      <c r="D168" s="187" t="str">
        <f>'Bodové hodnocení fotografií'!E22</f>
        <v>Korbiel Karel</v>
      </c>
      <c r="E168" s="187" t="str">
        <f>'Bodové hodnocení fotografií'!F22</f>
        <v>Lenivé odpoledne</v>
      </c>
      <c r="F168" s="188">
        <f>'Bodové hodnocení fotografií'!S22</f>
        <v>34</v>
      </c>
      <c r="G168" s="189">
        <f t="shared" si="5"/>
        <v>162</v>
      </c>
    </row>
    <row r="169" spans="1:7" x14ac:dyDescent="0.2">
      <c r="A169" s="225" t="s">
        <v>395</v>
      </c>
      <c r="B169" s="226">
        <f>'Bodové hodnocení fotografií'!C166</f>
        <v>3</v>
      </c>
      <c r="C169" s="226" t="str">
        <f>'Bodové hodnocení fotografií'!D166</f>
        <v>KUŘ</v>
      </c>
      <c r="D169" s="227" t="str">
        <f>'Bodové hodnocení fotografií'!E166</f>
        <v>Suchý Richard</v>
      </c>
      <c r="E169" s="227" t="str">
        <f>'Bodové hodnocení fotografií'!F166</f>
        <v>Ráno</v>
      </c>
      <c r="F169" s="228">
        <f>'Bodové hodnocení fotografií'!S166</f>
        <v>33.285714285714285</v>
      </c>
      <c r="G169" s="229">
        <f t="shared" si="5"/>
        <v>166</v>
      </c>
    </row>
    <row r="170" spans="1:7" x14ac:dyDescent="0.2">
      <c r="A170" s="179" t="s">
        <v>381</v>
      </c>
      <c r="B170" s="180">
        <f>'Bodové hodnocení fotografií'!C15</f>
        <v>12</v>
      </c>
      <c r="C170" s="181" t="str">
        <f>'Bodové hodnocení fotografií'!D15</f>
        <v>OST</v>
      </c>
      <c r="D170" s="182" t="str">
        <f>'Bodové hodnocení fotografií'!E15</f>
        <v>Janík Zdeněk</v>
      </c>
      <c r="E170" s="183" t="str">
        <f>'Bodové hodnocení fotografií'!F15</f>
        <v>Stín</v>
      </c>
      <c r="F170" s="184">
        <f>'Bodové hodnocení fotografií'!S15</f>
        <v>32.857142857142861</v>
      </c>
      <c r="G170" s="178">
        <f t="shared" si="5"/>
        <v>167</v>
      </c>
    </row>
    <row r="171" spans="1:7" x14ac:dyDescent="0.2">
      <c r="A171" s="225" t="s">
        <v>395</v>
      </c>
      <c r="B171" s="226">
        <f>'Bodové hodnocení fotografií'!C173</f>
        <v>10</v>
      </c>
      <c r="C171" s="226" t="str">
        <f>'Bodové hodnocení fotografií'!D173</f>
        <v>KUŘ</v>
      </c>
      <c r="D171" s="227" t="str">
        <f>'Bodové hodnocení fotografií'!E173</f>
        <v>Buček Josef</v>
      </c>
      <c r="E171" s="227" t="str">
        <f>'Bodové hodnocení fotografií'!F173</f>
        <v>Vyřazen z provozu</v>
      </c>
      <c r="F171" s="228">
        <f>'Bodové hodnocení fotografií'!S173</f>
        <v>32</v>
      </c>
      <c r="G171" s="229">
        <f t="shared" si="5"/>
        <v>168</v>
      </c>
    </row>
    <row r="172" spans="1:7" x14ac:dyDescent="0.2">
      <c r="A172" s="205" t="s">
        <v>387</v>
      </c>
      <c r="B172" s="206">
        <f>'Bodové hodnocení fotografií'!C104</f>
        <v>5</v>
      </c>
      <c r="C172" s="206" t="str">
        <f>'Bodové hodnocení fotografií'!D104</f>
        <v>ZNO</v>
      </c>
      <c r="D172" s="207" t="str">
        <f>'Bodové hodnocení fotografií'!E104</f>
        <v>Malach Miloslav</v>
      </c>
      <c r="E172" s="207" t="str">
        <f>'Bodové hodnocení fotografií'!F104</f>
        <v>Akt</v>
      </c>
      <c r="F172" s="208">
        <f>'Bodové hodnocení fotografií'!S104</f>
        <v>31</v>
      </c>
      <c r="G172" s="209">
        <f t="shared" si="5"/>
        <v>169</v>
      </c>
    </row>
    <row r="173" spans="1:7" x14ac:dyDescent="0.2">
      <c r="A173" s="195" t="s">
        <v>383</v>
      </c>
      <c r="B173" s="196">
        <f>'Bodové hodnocení fotografií'!C46</f>
        <v>11</v>
      </c>
      <c r="C173" s="196" t="str">
        <f>'Bodové hodnocení fotografií'!D46</f>
        <v>HAV</v>
      </c>
      <c r="D173" s="197" t="str">
        <f>'Bodové hodnocení fotografií'!E46</f>
        <v>Chapčák Rostislav</v>
      </c>
      <c r="E173" s="197" t="str">
        <f>'Bodové hodnocení fotografií'!F46</f>
        <v>Kouzelné dětství</v>
      </c>
      <c r="F173" s="198">
        <f>'Bodové hodnocení fotografií'!S46</f>
        <v>31</v>
      </c>
      <c r="G173" s="199">
        <f t="shared" si="5"/>
        <v>169</v>
      </c>
    </row>
    <row r="174" spans="1:7" x14ac:dyDescent="0.2">
      <c r="A174" s="205" t="s">
        <v>387</v>
      </c>
      <c r="B174" s="206">
        <f>'Bodové hodnocení fotografií'!C113</f>
        <v>14</v>
      </c>
      <c r="C174" s="206" t="str">
        <f>'Bodové hodnocení fotografií'!D113</f>
        <v>ZNO</v>
      </c>
      <c r="D174" s="207" t="str">
        <f>'Bodové hodnocení fotografií'!E113</f>
        <v>Stehlík Pavel</v>
      </c>
      <c r="E174" s="207" t="str">
        <f>'Bodové hodnocení fotografií'!F113</f>
        <v>Tanec</v>
      </c>
      <c r="F174" s="208">
        <f>'Bodové hodnocení fotografií'!S113</f>
        <v>31</v>
      </c>
      <c r="G174" s="209">
        <f t="shared" si="5"/>
        <v>169</v>
      </c>
    </row>
    <row r="175" spans="1:7" x14ac:dyDescent="0.2">
      <c r="A175" s="225" t="s">
        <v>395</v>
      </c>
      <c r="B175" s="226">
        <f>'Bodové hodnocení fotografií'!C175</f>
        <v>12</v>
      </c>
      <c r="C175" s="226" t="str">
        <f>'Bodové hodnocení fotografií'!D175</f>
        <v>KUŘ</v>
      </c>
      <c r="D175" s="227" t="str">
        <f>'Bodové hodnocení fotografií'!E175</f>
        <v>Masařík Roman</v>
      </c>
      <c r="E175" s="227" t="str">
        <f>'Bodové hodnocení fotografií'!F175</f>
        <v>Po modré</v>
      </c>
      <c r="F175" s="228">
        <f>'Bodové hodnocení fotografií'!S175</f>
        <v>30.571428571428569</v>
      </c>
      <c r="G175" s="229">
        <f t="shared" si="5"/>
        <v>172</v>
      </c>
    </row>
    <row r="176" spans="1:7" x14ac:dyDescent="0.2">
      <c r="A176" s="225" t="s">
        <v>395</v>
      </c>
      <c r="B176" s="226">
        <f>'Bodové hodnocení fotografií'!C165</f>
        <v>2</v>
      </c>
      <c r="C176" s="226" t="str">
        <f>'Bodové hodnocení fotografií'!D165</f>
        <v>KUŘ</v>
      </c>
      <c r="D176" s="227" t="str">
        <f>'Bodové hodnocení fotografií'!E165</f>
        <v>Suchý Richard</v>
      </c>
      <c r="E176" s="227" t="str">
        <f>'Bodové hodnocení fotografií'!F165</f>
        <v>Kuk</v>
      </c>
      <c r="F176" s="228">
        <f>'Bodové hodnocení fotografií'!S165</f>
        <v>30.142857142857142</v>
      </c>
      <c r="G176" s="229">
        <f t="shared" si="5"/>
        <v>173</v>
      </c>
    </row>
    <row r="177" spans="1:7" x14ac:dyDescent="0.2">
      <c r="A177" s="230" t="s">
        <v>396</v>
      </c>
      <c r="B177" s="231">
        <f>'Bodové hodnocení fotografií'!C191</f>
        <v>12</v>
      </c>
      <c r="C177" s="231" t="str">
        <f>'Bodové hodnocení fotografií'!D191</f>
        <v>ŽĎÁR</v>
      </c>
      <c r="D177" s="232" t="str">
        <f>'Bodové hodnocení fotografií'!E191</f>
        <v>Zikmund Vojtěch</v>
      </c>
      <c r="E177" s="232" t="str">
        <f>'Bodové hodnocení fotografií'!F191</f>
        <v>Donská balada</v>
      </c>
      <c r="F177" s="233">
        <f>'Bodové hodnocení fotografií'!S191</f>
        <v>30.125</v>
      </c>
      <c r="G177" s="234">
        <f t="shared" si="5"/>
        <v>174</v>
      </c>
    </row>
    <row r="178" spans="1:7" x14ac:dyDescent="0.2">
      <c r="A178" s="205" t="s">
        <v>387</v>
      </c>
      <c r="B178" s="206">
        <f>'Bodové hodnocení fotografií'!C109</f>
        <v>10</v>
      </c>
      <c r="C178" s="206" t="str">
        <f>'Bodové hodnocení fotografií'!D109</f>
        <v>ZNO</v>
      </c>
      <c r="D178" s="207" t="str">
        <f>'Bodové hodnocení fotografií'!E109</f>
        <v>Přibil Eduard</v>
      </c>
      <c r="E178" s="207" t="str">
        <f>'Bodové hodnocení fotografií'!F109</f>
        <v>Odpočívající_rybář</v>
      </c>
      <c r="F178" s="208">
        <f>'Bodové hodnocení fotografií'!S109</f>
        <v>29</v>
      </c>
      <c r="G178" s="209">
        <f t="shared" si="5"/>
        <v>175</v>
      </c>
    </row>
    <row r="179" spans="1:7" x14ac:dyDescent="0.2">
      <c r="A179" s="225" t="s">
        <v>395</v>
      </c>
      <c r="B179" s="226">
        <f>'Bodové hodnocení fotografií'!C174</f>
        <v>11</v>
      </c>
      <c r="C179" s="226" t="str">
        <f>'Bodové hodnocení fotografií'!D174</f>
        <v>KUŘ</v>
      </c>
      <c r="D179" s="227" t="str">
        <f>'Bodové hodnocení fotografií'!E174</f>
        <v>Bortlík Pavel</v>
      </c>
      <c r="E179" s="227" t="str">
        <f>'Bodové hodnocení fotografií'!F174</f>
        <v>Nesmělý pár</v>
      </c>
      <c r="F179" s="228">
        <f>'Bodové hodnocení fotografií'!S174</f>
        <v>28.571428571428569</v>
      </c>
      <c r="G179" s="229">
        <f t="shared" si="5"/>
        <v>176</v>
      </c>
    </row>
    <row r="180" spans="1:7" x14ac:dyDescent="0.2">
      <c r="A180" s="179" t="s">
        <v>381</v>
      </c>
      <c r="B180" s="180">
        <f>'Bodové hodnocení fotografií'!C12</f>
        <v>9</v>
      </c>
      <c r="C180" s="181" t="str">
        <f>'Bodové hodnocení fotografií'!D12</f>
        <v>OST</v>
      </c>
      <c r="D180" s="182" t="str">
        <f>'Bodové hodnocení fotografií'!E12</f>
        <v>Smékal Martin</v>
      </c>
      <c r="E180" s="183" t="str">
        <f>'Bodové hodnocení fotografií'!F12</f>
        <v>Na konci města-na začátku přírody</v>
      </c>
      <c r="F180" s="184">
        <f>'Bodové hodnocení fotografií'!S12</f>
        <v>28.571428571428569</v>
      </c>
      <c r="G180" s="178">
        <f t="shared" si="5"/>
        <v>176</v>
      </c>
    </row>
    <row r="181" spans="1:7" x14ac:dyDescent="0.2">
      <c r="A181" s="195" t="s">
        <v>383</v>
      </c>
      <c r="B181" s="196">
        <f>'Bodové hodnocení fotografií'!C41</f>
        <v>6</v>
      </c>
      <c r="C181" s="196" t="str">
        <f>'Bodové hodnocení fotografií'!D41</f>
        <v>HAV</v>
      </c>
      <c r="D181" s="197" t="str">
        <f>'Bodové hodnocení fotografií'!E41</f>
        <v>Sýkora Ladislav</v>
      </c>
      <c r="E181" s="197" t="str">
        <f>'Bodové hodnocení fotografií'!F41</f>
        <v>Superúplněk</v>
      </c>
      <c r="F181" s="198">
        <f>'Bodové hodnocení fotografií'!S41</f>
        <v>28</v>
      </c>
      <c r="G181" s="199">
        <f t="shared" si="5"/>
        <v>178</v>
      </c>
    </row>
    <row r="182" spans="1:7" x14ac:dyDescent="0.2">
      <c r="A182" s="230" t="s">
        <v>396</v>
      </c>
      <c r="B182" s="231">
        <f>'Bodové hodnocení fotografií'!C192</f>
        <v>13</v>
      </c>
      <c r="C182" s="231" t="str">
        <f>'Bodové hodnocení fotografií'!D192</f>
        <v>ŽĎÁR</v>
      </c>
      <c r="D182" s="232" t="str">
        <f>'Bodové hodnocení fotografií'!E192</f>
        <v>Mucha Josef</v>
      </c>
      <c r="E182" s="232" t="str">
        <f>'Bodové hodnocení fotografií'!F192</f>
        <v>Harry, levituji</v>
      </c>
      <c r="F182" s="233">
        <f>'Bodové hodnocení fotografií'!S192</f>
        <v>25.875</v>
      </c>
      <c r="G182" s="234">
        <f t="shared" si="5"/>
        <v>179</v>
      </c>
    </row>
    <row r="183" spans="1:7" x14ac:dyDescent="0.2">
      <c r="A183" s="225" t="s">
        <v>395</v>
      </c>
      <c r="B183" s="226">
        <f>'Bodové hodnocení fotografií'!C164</f>
        <v>1</v>
      </c>
      <c r="C183" s="226" t="str">
        <f>'Bodové hodnocení fotografií'!D164</f>
        <v>KUŘ</v>
      </c>
      <c r="D183" s="227" t="str">
        <f>'Bodové hodnocení fotografií'!E164</f>
        <v>Suchý Richard</v>
      </c>
      <c r="E183" s="227" t="str">
        <f>'Bodové hodnocení fotografií'!F164</f>
        <v>Linie</v>
      </c>
      <c r="F183" s="228">
        <f>'Bodové hodnocení fotografií'!S164</f>
        <v>24.714285714285715</v>
      </c>
      <c r="G183" s="229">
        <f t="shared" si="5"/>
        <v>180</v>
      </c>
    </row>
  </sheetData>
  <sheetProtection sheet="1" objects="1" scenarios="1"/>
  <sortState ref="A4:G183">
    <sortCondition ref="G3"/>
  </sortState>
  <mergeCells count="1">
    <mergeCell ref="A2:G2"/>
  </mergeCells>
  <printOptions horizontalCentered="1"/>
  <pageMargins left="0.39370078740157483" right="0.39370078740157483" top="0.78740157480314965" bottom="0.78740157480314965" header="0.31496062992125984" footer="0.31496062992125984"/>
  <pageSetup paperSize="9"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7</vt:i4>
      </vt:variant>
    </vt:vector>
  </HeadingPairs>
  <TitlesOfParts>
    <vt:vector size="10" baseType="lpstr">
      <vt:lpstr>Bodové hodnocení fotografií</vt:lpstr>
      <vt:lpstr>Tabulka fotokluby</vt:lpstr>
      <vt:lpstr>Hodnocení jednotlivců</vt:lpstr>
      <vt:lpstr>'Bodové hodnocení fotografií'!Názvy_tisku</vt:lpstr>
      <vt:lpstr>'Hodnocení jednotlivců'!Názvy_tisku</vt:lpstr>
      <vt:lpstr>'Bodové hodnocení fotografií'!Print_Area</vt:lpstr>
      <vt:lpstr>'Tabulka fotokluby'!Print_Area</vt:lpstr>
      <vt:lpstr>'Bodové hodnocení fotografií'!Print_Titles</vt:lpstr>
      <vt:lpstr>'Hodnocení jednotlivců'!Print_Titles</vt:lpstr>
      <vt:lpstr>'Tabulka fotokluby'!Výsledky</vt:lpstr>
    </vt:vector>
  </TitlesOfParts>
  <Company>Fotoklub Bohumín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Ladislav Pekárek</dc:creator>
  <cp:lastModifiedBy>Ladislav Pekárek</cp:lastModifiedBy>
  <cp:lastPrinted>2021-08-09T10:51:30Z</cp:lastPrinted>
  <dcterms:created xsi:type="dcterms:W3CDTF">2014-01-29T22:27:08Z</dcterms:created>
  <dcterms:modified xsi:type="dcterms:W3CDTF">2021-09-06T21:29:20Z</dcterms:modified>
</cp:coreProperties>
</file>